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1\1º Trimestre\Publicar\"/>
    </mc:Choice>
  </mc:AlternateContent>
  <xr:revisionPtr revIDLastSave="0" documentId="13_ncr:1_{EED42CE0-5838-4851-A1E7-BBB913BC2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F50" i="4" s="1"/>
  <c r="H28" i="4"/>
  <c r="G28" i="4"/>
  <c r="G36" i="4"/>
  <c r="H33" i="4"/>
  <c r="F33" i="4"/>
  <c r="N28" i="4"/>
  <c r="M28" i="4"/>
  <c r="G50" i="4" l="1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<sst xmlns="http://schemas.openxmlformats.org/spreadsheetml/2006/main" count="705" uniqueCount="129">
  <si>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</si>
  <si>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</si>
  <si>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</si>
  <si>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</si>
  <si>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</si>
  <si>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</si>
  <si>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</si>
  <si>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</si>
  <si>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</si>
  <si>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</si>
  <si>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</si>
  <si>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</si>
  <si>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</si>
  <si>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</si>
  <si>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</si>
  <si>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</si>
  <si>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</si>
  <si>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</si>
  <si>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</si>
  <si>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</si>
  <si>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</si>
  <si>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</si>
  <si>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</si>
  <si>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</si>
  <si>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</si>
  <si>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</si>
  <si>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</si>
  <si>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</si>
  <si>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</si>
  <si>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</si>
  <si>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</si>
  <si>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</si>
  <si>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</si>
  <si>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</si>
  <si>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</si>
  <si>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</si>
  <si>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</si>
  <si>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</si>
  <si>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</si>
  <si>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</si>
  <si>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</si>
  <si>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</si>
  <si>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</si>
  <si>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</si>
  <si>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</si>
  <si>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</si>
  <si>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</si>
  <si>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</si>
  <si>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</si>
  <si>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</si>
  <si>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</si>
  <si>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</si>
  <si>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</si>
  <si>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</si>
  <si>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</si>
  <si>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</si>
  <si>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</si>
  <si>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</si>
  <si>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</si>
  <si>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</si>
  <si>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</si>
  <si>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</si>
  <si>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</si>
  <si>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</si>
  <si>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</si>
  <si>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</si>
  <si>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</si>
  <si>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</si>
  <si>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</si>
  <si>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</si>
  <si>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</si>
  <si>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</si>
  <si>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</si>
  <si>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</si>
  <si>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</si>
  <si>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</si>
  <si>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</si>
  <si>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</si>
  <si>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</si>
  <si>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</si>
  <si>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</si>
  <si>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</si>
  <si>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</si>
  <si>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</si>
  <si>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</si>
  <si>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</si>
  <si>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</si>
  <si>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</si>
  <si>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</si>
  <si>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</si>
  <si>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</si>
  <si>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</si>
  <si>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</si>
  <si>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</si>
  <si>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</si>
  <si>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</si>
  <si>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</si>
  <si>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</si>
  <si>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</si>
  <si>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</si>
  <si>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</si>
  <si>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</si>
  <si>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</si>
  <si>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</si>
  <si>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</si>
  <si>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</si>
  <si>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</si>
  <si>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</si>
  <si>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</si>
  <si>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</si>
  <si>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</si>
  <si>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</si>
  <si>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</si>
  <si>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</si>
  <si>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</si>
  <si>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</si>
  <si>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</si>
  <si>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</si>
  <si>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</si>
  <si>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1º Trimestre 2020</t>
  </si>
  <si>
    <t>1º Trimestre 2021</t>
  </si>
  <si>
    <t>1º Trimestre 2021/1º Trimestre 2020</t>
  </si>
  <si>
    <t>Evolución 
1º Trimestre 2021/1º Trimestre 2020</t>
  </si>
  <si>
    <t>1º Trimestre 2020
Con Imposición de medidas</t>
  </si>
  <si>
    <t>1º Trimestre 2020
Sin Imposicion de Medidas</t>
  </si>
  <si>
    <t>1º Trimestre 2021
Con Imposición de medidas</t>
  </si>
  <si>
    <t>1º Trimestre 2021
Sin Imposicion de Medidas</t>
  </si>
  <si>
    <t>Evolución
1º Trimestre 2021/1º Trimestre 2020
Con Imposición de medidas</t>
  </si>
  <si>
    <t>Evolución
1º Trimestre 2021/1º Trimestre 2020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</si>
</sst>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0" borderId="0" xfId="1" applyFont="1" applyAlignment="1">
      <alignment horizontal="left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53977</xdr:colOff>
      <xdr:row>2</xdr:row>
      <xdr:rowOff>88901</xdr:rowOff>
    </xdr:from>
    <xdr:to>
      <xdr:col>16</xdr:col>
      <xdr:colOff>127001</xdr:colOff>
      <xdr:row>6</xdr:row>
      <xdr:rowOff>63500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7" y="406401"/>
          <a:ext cx="739774" cy="6095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762001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777556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33" t="s">
        <v>1</v>
      </c>
      <c r="C16" s="33"/>
      <c r="D16" s="33"/>
      <c r="E16" s="33"/>
      <c r="F16" s="33"/>
    </row>
    <row r="17" spans="2:12" ht="14.25" x14ac:dyDescent="0.2">
      <c r="B17" s="27"/>
      <c r="C17" s="27"/>
      <c r="D17" s="27"/>
      <c r="E17" s="27"/>
      <c r="F17" s="27"/>
    </row>
    <row r="18" spans="2:12" ht="14.25" x14ac:dyDescent="0.2">
      <c r="B18" s="33" t="s">
        <v>103</v>
      </c>
      <c r="C18" s="33"/>
      <c r="D18" s="33"/>
      <c r="E18" s="33"/>
      <c r="F18" s="1"/>
    </row>
    <row r="19" spans="2:12" ht="14.25" x14ac:dyDescent="0.2">
      <c r="B19" s="33" t="s">
        <v>104</v>
      </c>
      <c r="C19" s="33"/>
      <c r="D19" s="33"/>
      <c r="E19" s="33"/>
      <c r="F19" s="1"/>
    </row>
    <row r="20" spans="2:12" ht="14.25" x14ac:dyDescent="0.2">
      <c r="B20" s="33" t="s">
        <v>105</v>
      </c>
      <c r="C20" s="33"/>
      <c r="D20" s="33"/>
      <c r="E20" s="33"/>
      <c r="F20" s="1"/>
    </row>
    <row r="21" spans="2:12" ht="14.25" x14ac:dyDescent="0.2">
      <c r="B21" s="33" t="s">
        <v>106</v>
      </c>
      <c r="C21" s="33"/>
      <c r="D21" s="33"/>
      <c r="E21" s="33"/>
      <c r="F21" s="1"/>
    </row>
    <row r="22" spans="2:12" ht="14.25" x14ac:dyDescent="0.2">
      <c r="B22" s="21" t="s">
        <v>107</v>
      </c>
      <c r="C22" s="21"/>
      <c r="D22" s="21"/>
      <c r="E22" s="2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8"/>
      <c r="E24" s="18"/>
      <c r="F24" s="18"/>
      <c r="G24" s="18"/>
      <c r="H24" s="19"/>
      <c r="I24" s="19"/>
    </row>
    <row r="25" spans="2:12" ht="15" customHeight="1" x14ac:dyDescent="0.2">
      <c r="B25" s="33" t="s">
        <v>61</v>
      </c>
      <c r="C25" s="33"/>
      <c r="D25" s="33"/>
      <c r="E25" s="33"/>
      <c r="F25" s="33"/>
      <c r="G25" s="33"/>
      <c r="H25" s="33"/>
      <c r="I25" s="33"/>
    </row>
    <row r="26" spans="2:12" ht="14.25" x14ac:dyDescent="0.2">
      <c r="B26" s="33" t="s">
        <v>66</v>
      </c>
      <c r="C26" s="33"/>
      <c r="D26" s="33"/>
      <c r="E26" s="33"/>
      <c r="F26" s="33"/>
      <c r="G26" s="33"/>
      <c r="H26" s="33"/>
      <c r="I26" s="33"/>
    </row>
    <row r="27" spans="2:12" ht="14.25" x14ac:dyDescent="0.2">
      <c r="B27" s="33" t="s">
        <v>67</v>
      </c>
      <c r="C27" s="33"/>
      <c r="D27" s="33"/>
      <c r="E27" s="33"/>
      <c r="F27" s="33"/>
      <c r="G27" s="33"/>
      <c r="H27" s="33"/>
      <c r="I27" s="33"/>
    </row>
    <row r="28" spans="2:12" ht="14.25" x14ac:dyDescent="0.2">
      <c r="B28" s="33" t="s">
        <v>0</v>
      </c>
      <c r="C28" s="33"/>
      <c r="D28" s="33"/>
      <c r="E28" s="33"/>
      <c r="F28" s="33"/>
      <c r="G28" s="33"/>
      <c r="H28" s="33"/>
      <c r="I28" s="33"/>
    </row>
    <row r="29" spans="2:12" ht="14.25" x14ac:dyDescent="0.2">
      <c r="B29" s="33" t="s">
        <v>108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2:12" ht="14.25" x14ac:dyDescent="0.2">
      <c r="B30" s="33" t="s">
        <v>110</v>
      </c>
      <c r="C30" s="33"/>
      <c r="D30" s="33"/>
      <c r="E30" s="33"/>
      <c r="F30" s="28"/>
      <c r="G30" s="28"/>
      <c r="H30" s="28"/>
      <c r="I30" s="28"/>
      <c r="J30" s="28"/>
      <c r="K30" s="28"/>
      <c r="L30" s="28"/>
    </row>
    <row r="31" spans="2:12" ht="14.25" x14ac:dyDescent="0.2">
      <c r="B31" s="33" t="s">
        <v>111</v>
      </c>
      <c r="C31" s="33"/>
      <c r="D31" s="33"/>
      <c r="E31" s="33"/>
      <c r="F31" s="28"/>
      <c r="G31" s="28"/>
      <c r="H31" s="28"/>
      <c r="I31" s="28"/>
      <c r="J31" s="28"/>
      <c r="K31" s="28"/>
      <c r="L31" s="28"/>
    </row>
    <row r="32" spans="2:12" ht="14.25" x14ac:dyDescent="0.2">
      <c r="B32" s="33" t="s">
        <v>91</v>
      </c>
      <c r="C32" s="33"/>
      <c r="D32" s="33"/>
      <c r="E32" s="33"/>
      <c r="F32" s="33"/>
      <c r="G32" s="33"/>
      <c r="H32" s="33"/>
      <c r="I32" s="33"/>
    </row>
    <row r="33" spans="2:9" ht="14.25" x14ac:dyDescent="0.2">
      <c r="B33" s="33" t="s">
        <v>92</v>
      </c>
      <c r="C33" s="33"/>
      <c r="D33" s="33"/>
      <c r="E33" s="33"/>
      <c r="F33" s="33"/>
      <c r="G33" s="33"/>
      <c r="H33" s="33"/>
      <c r="I33" s="33"/>
    </row>
    <row r="34" spans="2:9" ht="14.25" x14ac:dyDescent="0.2">
      <c r="B34" s="33" t="s">
        <v>102</v>
      </c>
      <c r="C34" s="33"/>
      <c r="D34" s="33"/>
      <c r="E34" s="33"/>
      <c r="F34" s="33"/>
      <c r="G34" s="33"/>
      <c r="H34" s="33"/>
      <c r="I34" s="33"/>
    </row>
  </sheetData>
  <mergeCells count="19">
    <mergeCell ref="B34:I34"/>
    <mergeCell ref="B25:I25"/>
    <mergeCell ref="B27:I27"/>
    <mergeCell ref="B33:I33"/>
    <mergeCell ref="B29:L29"/>
    <mergeCell ref="B30:E30"/>
    <mergeCell ref="B31:E31"/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9" t="s">
        <v>119</v>
      </c>
      <c r="D9" s="40"/>
      <c r="E9" s="40"/>
      <c r="F9" s="40"/>
      <c r="G9" s="39" t="s">
        <v>120</v>
      </c>
      <c r="H9" s="40"/>
      <c r="I9" s="40"/>
      <c r="J9" s="40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f>SUM(D11:E11)</f>
        <v>20</v>
      </c>
      <c r="D11" s="24">
        <v>20</v>
      </c>
      <c r="E11" s="24">
        <v>0</v>
      </c>
      <c r="F11" s="24">
        <v>17</v>
      </c>
      <c r="G11" s="12">
        <f>SUM(H11:I11)</f>
        <v>23</v>
      </c>
      <c r="H11" s="24">
        <v>19</v>
      </c>
      <c r="I11" s="24">
        <v>4</v>
      </c>
      <c r="J11" s="24">
        <v>15</v>
      </c>
    </row>
    <row r="12" spans="2:10" ht="20.100000000000001" customHeight="1" thickBot="1" x14ac:dyDescent="0.25">
      <c r="B12" s="6" t="s">
        <v>3</v>
      </c>
      <c r="C12" s="12">
        <f t="shared" ref="C12:C27" si="0">SUM(D12:E12)</f>
        <v>1</v>
      </c>
      <c r="D12" s="24">
        <v>1</v>
      </c>
      <c r="E12" s="24">
        <v>0</v>
      </c>
      <c r="F12" s="24">
        <v>1</v>
      </c>
      <c r="G12" s="12">
        <f t="shared" ref="G12:G27" si="1">SUM(H12:I12)</f>
        <v>2</v>
      </c>
      <c r="H12" s="24">
        <v>1</v>
      </c>
      <c r="I12" s="24">
        <v>1</v>
      </c>
      <c r="J12" s="24">
        <v>1</v>
      </c>
    </row>
    <row r="13" spans="2:10" ht="20.100000000000001" customHeight="1" thickBot="1" x14ac:dyDescent="0.25">
      <c r="B13" s="6" t="s">
        <v>4</v>
      </c>
      <c r="C13" s="12">
        <f t="shared" si="0"/>
        <v>2</v>
      </c>
      <c r="D13" s="24">
        <v>2</v>
      </c>
      <c r="E13" s="24">
        <v>0</v>
      </c>
      <c r="F13" s="24">
        <v>2</v>
      </c>
      <c r="G13" s="12">
        <f t="shared" si="1"/>
        <v>0</v>
      </c>
      <c r="H13" s="24">
        <v>0</v>
      </c>
      <c r="I13" s="24">
        <v>0</v>
      </c>
      <c r="J13" s="24">
        <v>0</v>
      </c>
    </row>
    <row r="14" spans="2:10" ht="20.100000000000001" customHeight="1" thickBot="1" x14ac:dyDescent="0.25">
      <c r="B14" s="6" t="s">
        <v>5</v>
      </c>
      <c r="C14" s="12">
        <f t="shared" si="0"/>
        <v>0</v>
      </c>
      <c r="D14" s="24">
        <v>0</v>
      </c>
      <c r="E14" s="24">
        <v>0</v>
      </c>
      <c r="F14" s="24">
        <v>0</v>
      </c>
      <c r="G14" s="12">
        <f t="shared" si="1"/>
        <v>3</v>
      </c>
      <c r="H14" s="24">
        <v>3</v>
      </c>
      <c r="I14" s="24">
        <v>0</v>
      </c>
      <c r="J14" s="24">
        <v>3</v>
      </c>
    </row>
    <row r="15" spans="2:10" ht="20.100000000000001" customHeight="1" thickBot="1" x14ac:dyDescent="0.25">
      <c r="B15" s="6" t="s">
        <v>6</v>
      </c>
      <c r="C15" s="12">
        <f t="shared" si="0"/>
        <v>11</v>
      </c>
      <c r="D15" s="24">
        <v>11</v>
      </c>
      <c r="E15" s="24">
        <v>0</v>
      </c>
      <c r="F15" s="24">
        <v>11</v>
      </c>
      <c r="G15" s="12">
        <f t="shared" si="1"/>
        <v>6</v>
      </c>
      <c r="H15" s="24">
        <v>6</v>
      </c>
      <c r="I15" s="24">
        <v>0</v>
      </c>
      <c r="J15" s="24">
        <v>6</v>
      </c>
    </row>
    <row r="16" spans="2:10" ht="20.100000000000001" customHeight="1" thickBot="1" x14ac:dyDescent="0.25">
      <c r="B16" s="6" t="s">
        <v>7</v>
      </c>
      <c r="C16" s="12">
        <f t="shared" si="0"/>
        <v>0</v>
      </c>
      <c r="D16" s="24">
        <v>0</v>
      </c>
      <c r="E16" s="24">
        <v>0</v>
      </c>
      <c r="F16" s="24">
        <v>0</v>
      </c>
      <c r="G16" s="12">
        <f t="shared" si="1"/>
        <v>4</v>
      </c>
      <c r="H16" s="24">
        <v>4</v>
      </c>
      <c r="I16" s="24">
        <v>0</v>
      </c>
      <c r="J16" s="24">
        <v>3</v>
      </c>
    </row>
    <row r="17" spans="2:10" ht="20.100000000000001" customHeight="1" thickBot="1" x14ac:dyDescent="0.25">
      <c r="B17" s="6" t="s">
        <v>8</v>
      </c>
      <c r="C17" s="12">
        <f t="shared" si="0"/>
        <v>4</v>
      </c>
      <c r="D17" s="24">
        <v>4</v>
      </c>
      <c r="E17" s="24">
        <v>0</v>
      </c>
      <c r="F17" s="24">
        <v>0</v>
      </c>
      <c r="G17" s="12">
        <f t="shared" si="1"/>
        <v>4</v>
      </c>
      <c r="H17" s="24">
        <v>3</v>
      </c>
      <c r="I17" s="24">
        <v>1</v>
      </c>
      <c r="J17" s="24">
        <v>2</v>
      </c>
    </row>
    <row r="18" spans="2:10" ht="20.100000000000001" customHeight="1" thickBot="1" x14ac:dyDescent="0.25">
      <c r="B18" s="6" t="s">
        <v>9</v>
      </c>
      <c r="C18" s="12">
        <f t="shared" si="0"/>
        <v>2</v>
      </c>
      <c r="D18" s="24">
        <v>1</v>
      </c>
      <c r="E18" s="24">
        <v>1</v>
      </c>
      <c r="F18" s="24">
        <v>1</v>
      </c>
      <c r="G18" s="12">
        <f t="shared" si="1"/>
        <v>2</v>
      </c>
      <c r="H18" s="24">
        <v>2</v>
      </c>
      <c r="I18" s="24">
        <v>0</v>
      </c>
      <c r="J18" s="24">
        <v>1</v>
      </c>
    </row>
    <row r="19" spans="2:10" ht="20.100000000000001" customHeight="1" thickBot="1" x14ac:dyDescent="0.25">
      <c r="B19" s="6" t="s">
        <v>10</v>
      </c>
      <c r="C19" s="12">
        <f t="shared" si="0"/>
        <v>3</v>
      </c>
      <c r="D19" s="24">
        <v>2</v>
      </c>
      <c r="E19" s="24">
        <v>1</v>
      </c>
      <c r="F19" s="24">
        <v>2</v>
      </c>
      <c r="G19" s="12">
        <f t="shared" si="1"/>
        <v>9</v>
      </c>
      <c r="H19" s="24">
        <v>7</v>
      </c>
      <c r="I19" s="24">
        <v>2</v>
      </c>
      <c r="J19" s="24">
        <v>6</v>
      </c>
    </row>
    <row r="20" spans="2:10" ht="20.100000000000001" customHeight="1" thickBot="1" x14ac:dyDescent="0.25">
      <c r="B20" s="6" t="s">
        <v>11</v>
      </c>
      <c r="C20" s="12">
        <f t="shared" si="0"/>
        <v>10</v>
      </c>
      <c r="D20" s="24">
        <v>9</v>
      </c>
      <c r="E20" s="24">
        <v>1</v>
      </c>
      <c r="F20" s="24">
        <v>7</v>
      </c>
      <c r="G20" s="12">
        <f t="shared" si="1"/>
        <v>8</v>
      </c>
      <c r="H20" s="24">
        <v>7</v>
      </c>
      <c r="I20" s="24">
        <v>1</v>
      </c>
      <c r="J20" s="24">
        <v>6</v>
      </c>
    </row>
    <row r="21" spans="2:10" ht="20.100000000000001" customHeight="1" thickBot="1" x14ac:dyDescent="0.25">
      <c r="B21" s="6" t="s">
        <v>12</v>
      </c>
      <c r="C21" s="12">
        <f t="shared" si="0"/>
        <v>0</v>
      </c>
      <c r="D21" s="24">
        <v>0</v>
      </c>
      <c r="E21" s="24">
        <v>0</v>
      </c>
      <c r="F21" s="24">
        <v>0</v>
      </c>
      <c r="G21" s="12">
        <f t="shared" si="1"/>
        <v>3</v>
      </c>
      <c r="H21" s="24">
        <v>3</v>
      </c>
      <c r="I21" s="24">
        <v>0</v>
      </c>
      <c r="J21" s="24">
        <v>1</v>
      </c>
    </row>
    <row r="22" spans="2:10" ht="20.100000000000001" customHeight="1" thickBot="1" x14ac:dyDescent="0.25">
      <c r="B22" s="6" t="s">
        <v>13</v>
      </c>
      <c r="C22" s="12">
        <f t="shared" si="0"/>
        <v>1</v>
      </c>
      <c r="D22" s="24">
        <v>1</v>
      </c>
      <c r="E22" s="24">
        <v>0</v>
      </c>
      <c r="F22" s="24">
        <v>1</v>
      </c>
      <c r="G22" s="12">
        <f t="shared" si="1"/>
        <v>2</v>
      </c>
      <c r="H22" s="24">
        <v>1</v>
      </c>
      <c r="I22" s="24">
        <v>1</v>
      </c>
      <c r="J22" s="24">
        <v>1</v>
      </c>
    </row>
    <row r="23" spans="2:10" ht="20.100000000000001" customHeight="1" thickBot="1" x14ac:dyDescent="0.25">
      <c r="B23" s="6" t="s">
        <v>14</v>
      </c>
      <c r="C23" s="12">
        <f t="shared" si="0"/>
        <v>6</v>
      </c>
      <c r="D23" s="24">
        <v>5</v>
      </c>
      <c r="E23" s="24">
        <v>1</v>
      </c>
      <c r="F23" s="24">
        <v>3</v>
      </c>
      <c r="G23" s="12">
        <f t="shared" si="1"/>
        <v>4</v>
      </c>
      <c r="H23" s="24">
        <v>2</v>
      </c>
      <c r="I23" s="24">
        <v>2</v>
      </c>
      <c r="J23" s="24">
        <v>2</v>
      </c>
    </row>
    <row r="24" spans="2:10" ht="20.100000000000001" customHeight="1" thickBot="1" x14ac:dyDescent="0.25">
      <c r="B24" s="6" t="s">
        <v>15</v>
      </c>
      <c r="C24" s="12">
        <f t="shared" si="0"/>
        <v>8</v>
      </c>
      <c r="D24" s="24">
        <v>8</v>
      </c>
      <c r="E24" s="24">
        <v>0</v>
      </c>
      <c r="F24" s="24">
        <v>8</v>
      </c>
      <c r="G24" s="12">
        <f t="shared" si="1"/>
        <v>5</v>
      </c>
      <c r="H24" s="24">
        <v>5</v>
      </c>
      <c r="I24" s="24">
        <v>0</v>
      </c>
      <c r="J24" s="24">
        <v>5</v>
      </c>
    </row>
    <row r="25" spans="2:10" ht="20.100000000000001" customHeight="1" thickBot="1" x14ac:dyDescent="0.25">
      <c r="B25" s="6" t="s">
        <v>16</v>
      </c>
      <c r="C25" s="12">
        <f t="shared" si="0"/>
        <v>1</v>
      </c>
      <c r="D25" s="24">
        <v>1</v>
      </c>
      <c r="E25" s="24">
        <v>0</v>
      </c>
      <c r="F25" s="24">
        <v>1</v>
      </c>
      <c r="G25" s="12">
        <f t="shared" si="1"/>
        <v>0</v>
      </c>
      <c r="H25" s="24">
        <v>0</v>
      </c>
      <c r="I25" s="24">
        <v>0</v>
      </c>
      <c r="J25" s="24">
        <v>0</v>
      </c>
    </row>
    <row r="26" spans="2:10" ht="20.100000000000001" customHeight="1" thickBot="1" x14ac:dyDescent="0.25">
      <c r="B26" s="7" t="s">
        <v>17</v>
      </c>
      <c r="C26" s="12">
        <f t="shared" si="0"/>
        <v>4</v>
      </c>
      <c r="D26" s="24">
        <v>4</v>
      </c>
      <c r="E26" s="24">
        <v>0</v>
      </c>
      <c r="F26" s="24">
        <v>3</v>
      </c>
      <c r="G26" s="12">
        <f t="shared" si="1"/>
        <v>5</v>
      </c>
      <c r="H26" s="24">
        <v>5</v>
      </c>
      <c r="I26" s="24">
        <v>0</v>
      </c>
      <c r="J26" s="24">
        <v>3</v>
      </c>
    </row>
    <row r="27" spans="2:10" ht="20.100000000000001" customHeight="1" thickBot="1" x14ac:dyDescent="0.25">
      <c r="B27" s="8" t="s">
        <v>18</v>
      </c>
      <c r="C27" s="12">
        <f t="shared" si="0"/>
        <v>0</v>
      </c>
      <c r="D27" s="24">
        <v>0</v>
      </c>
      <c r="E27" s="24">
        <v>0</v>
      </c>
      <c r="F27" s="24">
        <v>0</v>
      </c>
      <c r="G27" s="12">
        <f t="shared" si="1"/>
        <v>0</v>
      </c>
      <c r="H27" s="24">
        <v>0</v>
      </c>
      <c r="I27" s="24">
        <v>0</v>
      </c>
      <c r="J27" s="24">
        <v>0</v>
      </c>
    </row>
    <row r="28" spans="2:10" ht="20.100000000000001" customHeight="1" thickBot="1" x14ac:dyDescent="0.25">
      <c r="B28" s="9" t="s">
        <v>19</v>
      </c>
      <c r="C28" s="13">
        <f>SUM(C11:C27)</f>
        <v>73</v>
      </c>
      <c r="D28" s="13">
        <f t="shared" ref="D28:J28" si="2">SUM(D11:D27)</f>
        <v>69</v>
      </c>
      <c r="E28" s="13">
        <f t="shared" si="2"/>
        <v>4</v>
      </c>
      <c r="F28" s="13">
        <f t="shared" si="2"/>
        <v>57</v>
      </c>
      <c r="G28" s="13">
        <f t="shared" si="2"/>
        <v>80</v>
      </c>
      <c r="H28" s="13">
        <f t="shared" si="2"/>
        <v>68</v>
      </c>
      <c r="I28" s="13">
        <f t="shared" si="2"/>
        <v>12</v>
      </c>
      <c r="J28" s="13">
        <f t="shared" si="2"/>
        <v>55</v>
      </c>
    </row>
    <row r="29" spans="2:10" x14ac:dyDescent="0.2">
      <c r="C29" s="23"/>
      <c r="D29" s="23"/>
      <c r="E29" s="23"/>
      <c r="F29" s="23"/>
      <c r="G29" s="23"/>
      <c r="H29" s="23"/>
      <c r="I29" s="23"/>
      <c r="J29" s="23"/>
    </row>
    <row r="32" spans="2:10" ht="44.25" customHeight="1" thickBot="1" x14ac:dyDescent="0.25">
      <c r="C32" s="39" t="s">
        <v>122</v>
      </c>
      <c r="D32" s="40"/>
      <c r="E32" s="40"/>
      <c r="F32" s="40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0.15</v>
      </c>
      <c r="D34" s="15">
        <f>IF(D11=0,"-",IF(H11=0,"-",(H11-D11)/D11))</f>
        <v>-0.05</v>
      </c>
      <c r="E34" s="15" t="str">
        <f>IF(E11=0,"-",IF(I11=0,"-",(I11-E11)/E11))</f>
        <v>-</v>
      </c>
      <c r="F34" s="15">
        <f>IF(F11=0,"-",IF(J11=0,"-",(J11-F11)/F11))</f>
        <v>-0.11764705882352941</v>
      </c>
    </row>
    <row r="35" spans="2:6" ht="20.100000000000001" customHeight="1" thickBot="1" x14ac:dyDescent="0.25">
      <c r="B35" s="6" t="s">
        <v>3</v>
      </c>
      <c r="C35" s="15">
        <f t="shared" ref="C35:F50" si="3">IF(C12=0,"-",IF(G12=0,"-",(G12-C12)/C12))</f>
        <v>1</v>
      </c>
      <c r="D35" s="15">
        <f t="shared" si="3"/>
        <v>0</v>
      </c>
      <c r="E35" s="15" t="str">
        <f t="shared" si="3"/>
        <v>-</v>
      </c>
      <c r="F35" s="15">
        <f t="shared" si="3"/>
        <v>0</v>
      </c>
    </row>
    <row r="36" spans="2:6" ht="20.100000000000001" customHeight="1" thickBot="1" x14ac:dyDescent="0.25">
      <c r="B36" s="6" t="s">
        <v>4</v>
      </c>
      <c r="C36" s="15" t="str">
        <f t="shared" si="3"/>
        <v>-</v>
      </c>
      <c r="D36" s="15" t="str">
        <f t="shared" si="3"/>
        <v>-</v>
      </c>
      <c r="E36" s="15" t="str">
        <f t="shared" si="3"/>
        <v>-</v>
      </c>
      <c r="F36" s="15" t="str">
        <f t="shared" si="3"/>
        <v>-</v>
      </c>
    </row>
    <row r="37" spans="2:6" ht="20.100000000000001" customHeight="1" thickBot="1" x14ac:dyDescent="0.25">
      <c r="B37" s="6" t="s">
        <v>5</v>
      </c>
      <c r="C37" s="15" t="str">
        <f t="shared" si="3"/>
        <v>-</v>
      </c>
      <c r="D37" s="15" t="str">
        <f t="shared" si="3"/>
        <v>-</v>
      </c>
      <c r="E37" s="15" t="str">
        <f t="shared" si="3"/>
        <v>-</v>
      </c>
      <c r="F37" s="15" t="str">
        <f t="shared" si="3"/>
        <v>-</v>
      </c>
    </row>
    <row r="38" spans="2:6" ht="20.100000000000001" customHeight="1" thickBot="1" x14ac:dyDescent="0.25">
      <c r="B38" s="6" t="s">
        <v>6</v>
      </c>
      <c r="C38" s="15">
        <f t="shared" si="3"/>
        <v>-0.45454545454545453</v>
      </c>
      <c r="D38" s="15">
        <f t="shared" si="3"/>
        <v>-0.45454545454545453</v>
      </c>
      <c r="E38" s="15" t="str">
        <f t="shared" si="3"/>
        <v>-</v>
      </c>
      <c r="F38" s="15">
        <f t="shared" si="3"/>
        <v>-0.45454545454545453</v>
      </c>
    </row>
    <row r="39" spans="2:6" ht="20.100000000000001" customHeight="1" thickBot="1" x14ac:dyDescent="0.25">
      <c r="B39" s="6" t="s">
        <v>7</v>
      </c>
      <c r="C39" s="15" t="str">
        <f t="shared" si="3"/>
        <v>-</v>
      </c>
      <c r="D39" s="15" t="str">
        <f t="shared" si="3"/>
        <v>-</v>
      </c>
      <c r="E39" s="15" t="str">
        <f t="shared" si="3"/>
        <v>-</v>
      </c>
      <c r="F39" s="15" t="str">
        <f t="shared" si="3"/>
        <v>-</v>
      </c>
    </row>
    <row r="40" spans="2:6" ht="20.100000000000001" customHeight="1" thickBot="1" x14ac:dyDescent="0.25">
      <c r="B40" s="6" t="s">
        <v>8</v>
      </c>
      <c r="C40" s="15">
        <f t="shared" si="3"/>
        <v>0</v>
      </c>
      <c r="D40" s="15">
        <f t="shared" si="3"/>
        <v>-0.25</v>
      </c>
      <c r="E40" s="15" t="str">
        <f t="shared" si="3"/>
        <v>-</v>
      </c>
      <c r="F40" s="15" t="str">
        <f t="shared" si="3"/>
        <v>-</v>
      </c>
    </row>
    <row r="41" spans="2:6" ht="20.100000000000001" customHeight="1" thickBot="1" x14ac:dyDescent="0.25">
      <c r="B41" s="6" t="s">
        <v>9</v>
      </c>
      <c r="C41" s="15">
        <f t="shared" si="3"/>
        <v>0</v>
      </c>
      <c r="D41" s="15">
        <f t="shared" si="3"/>
        <v>1</v>
      </c>
      <c r="E41" s="15" t="str">
        <f t="shared" si="3"/>
        <v>-</v>
      </c>
      <c r="F41" s="15">
        <f t="shared" si="3"/>
        <v>0</v>
      </c>
    </row>
    <row r="42" spans="2:6" ht="20.100000000000001" customHeight="1" thickBot="1" x14ac:dyDescent="0.25">
      <c r="B42" s="6" t="s">
        <v>10</v>
      </c>
      <c r="C42" s="15">
        <f t="shared" si="3"/>
        <v>2</v>
      </c>
      <c r="D42" s="15">
        <f t="shared" si="3"/>
        <v>2.5</v>
      </c>
      <c r="E42" s="15">
        <f t="shared" si="3"/>
        <v>1</v>
      </c>
      <c r="F42" s="15">
        <f t="shared" si="3"/>
        <v>2</v>
      </c>
    </row>
    <row r="43" spans="2:6" ht="20.100000000000001" customHeight="1" thickBot="1" x14ac:dyDescent="0.25">
      <c r="B43" s="6" t="s">
        <v>11</v>
      </c>
      <c r="C43" s="15">
        <f t="shared" si="3"/>
        <v>-0.2</v>
      </c>
      <c r="D43" s="15">
        <f t="shared" si="3"/>
        <v>-0.22222222222222221</v>
      </c>
      <c r="E43" s="15">
        <f t="shared" si="3"/>
        <v>0</v>
      </c>
      <c r="F43" s="15">
        <f t="shared" si="3"/>
        <v>-0.14285714285714285</v>
      </c>
    </row>
    <row r="44" spans="2:6" ht="20.100000000000001" customHeight="1" thickBot="1" x14ac:dyDescent="0.25">
      <c r="B44" s="6" t="s">
        <v>12</v>
      </c>
      <c r="C44" s="15" t="str">
        <f t="shared" si="3"/>
        <v>-</v>
      </c>
      <c r="D44" s="15" t="str">
        <f t="shared" si="3"/>
        <v>-</v>
      </c>
      <c r="E44" s="15" t="str">
        <f t="shared" si="3"/>
        <v>-</v>
      </c>
      <c r="F44" s="15" t="str">
        <f t="shared" si="3"/>
        <v>-</v>
      </c>
    </row>
    <row r="45" spans="2:6" ht="20.100000000000001" customHeight="1" thickBot="1" x14ac:dyDescent="0.25">
      <c r="B45" s="6" t="s">
        <v>13</v>
      </c>
      <c r="C45" s="15">
        <f t="shared" si="3"/>
        <v>1</v>
      </c>
      <c r="D45" s="15">
        <f t="shared" si="3"/>
        <v>0</v>
      </c>
      <c r="E45" s="15" t="str">
        <f t="shared" si="3"/>
        <v>-</v>
      </c>
      <c r="F45" s="15">
        <f t="shared" si="3"/>
        <v>0</v>
      </c>
    </row>
    <row r="46" spans="2:6" ht="20.100000000000001" customHeight="1" thickBot="1" x14ac:dyDescent="0.25">
      <c r="B46" s="6" t="s">
        <v>14</v>
      </c>
      <c r="C46" s="15">
        <f t="shared" si="3"/>
        <v>-0.33333333333333331</v>
      </c>
      <c r="D46" s="15">
        <f t="shared" si="3"/>
        <v>-0.6</v>
      </c>
      <c r="E46" s="15">
        <f t="shared" si="3"/>
        <v>1</v>
      </c>
      <c r="F46" s="15">
        <f t="shared" si="3"/>
        <v>-0.33333333333333331</v>
      </c>
    </row>
    <row r="47" spans="2:6" ht="20.100000000000001" customHeight="1" thickBot="1" x14ac:dyDescent="0.25">
      <c r="B47" s="6" t="s">
        <v>15</v>
      </c>
      <c r="C47" s="15">
        <f t="shared" si="3"/>
        <v>-0.375</v>
      </c>
      <c r="D47" s="15">
        <f t="shared" si="3"/>
        <v>-0.375</v>
      </c>
      <c r="E47" s="15" t="str">
        <f t="shared" si="3"/>
        <v>-</v>
      </c>
      <c r="F47" s="15">
        <f t="shared" si="3"/>
        <v>-0.375</v>
      </c>
    </row>
    <row r="48" spans="2:6" ht="20.100000000000001" customHeight="1" thickBot="1" x14ac:dyDescent="0.25">
      <c r="B48" s="6" t="s">
        <v>16</v>
      </c>
      <c r="C48" s="15" t="str">
        <f t="shared" si="3"/>
        <v>-</v>
      </c>
      <c r="D48" s="15" t="str">
        <f t="shared" si="3"/>
        <v>-</v>
      </c>
      <c r="E48" s="15" t="str">
        <f t="shared" si="3"/>
        <v>-</v>
      </c>
      <c r="F48" s="15" t="str">
        <f t="shared" si="3"/>
        <v>-</v>
      </c>
    </row>
    <row r="49" spans="2:6" ht="20.100000000000001" customHeight="1" thickBot="1" x14ac:dyDescent="0.25">
      <c r="B49" s="7" t="s">
        <v>17</v>
      </c>
      <c r="C49" s="15">
        <f t="shared" si="3"/>
        <v>0.25</v>
      </c>
      <c r="D49" s="15">
        <f t="shared" si="3"/>
        <v>0.25</v>
      </c>
      <c r="E49" s="15" t="str">
        <f t="shared" si="3"/>
        <v>-</v>
      </c>
      <c r="F49" s="15">
        <f t="shared" si="3"/>
        <v>0</v>
      </c>
    </row>
    <row r="50" spans="2:6" ht="20.100000000000001" customHeight="1" thickBot="1" x14ac:dyDescent="0.25">
      <c r="B50" s="8" t="s">
        <v>18</v>
      </c>
      <c r="C50" s="15" t="str">
        <f t="shared" si="3"/>
        <v>-</v>
      </c>
      <c r="D50" s="15" t="str">
        <f t="shared" si="3"/>
        <v>-</v>
      </c>
      <c r="E50" s="15" t="str">
        <f t="shared" si="3"/>
        <v>-</v>
      </c>
      <c r="F50" s="15" t="str">
        <f t="shared" si="3"/>
        <v>-</v>
      </c>
    </row>
    <row r="51" spans="2:6" ht="20.100000000000001" customHeight="1" thickBot="1" x14ac:dyDescent="0.25">
      <c r="B51" s="9" t="s">
        <v>19</v>
      </c>
      <c r="C51" s="16">
        <f t="shared" ref="C51:F51" si="4">IF(C28=0,"-",IF(G28=0,"-",(G28-C28)/C28))</f>
        <v>9.5890410958904104E-2</v>
      </c>
      <c r="D51" s="16">
        <f t="shared" si="4"/>
        <v>-1.4492753623188406E-2</v>
      </c>
      <c r="E51" s="16">
        <f t="shared" si="4"/>
        <v>2</v>
      </c>
      <c r="F51" s="16">
        <f t="shared" si="4"/>
        <v>-3.5087719298245612E-2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="90" zoomScaleNormal="9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9" t="s">
        <v>119</v>
      </c>
      <c r="D13" s="40"/>
      <c r="E13" s="40"/>
      <c r="F13" s="40"/>
      <c r="G13" s="40"/>
      <c r="H13" s="40"/>
      <c r="I13" s="40" t="s">
        <v>120</v>
      </c>
      <c r="J13" s="40"/>
      <c r="K13" s="40"/>
      <c r="L13" s="40"/>
      <c r="M13" s="40"/>
      <c r="N13" s="40"/>
      <c r="O13" s="40" t="s">
        <v>122</v>
      </c>
      <c r="P13" s="40"/>
      <c r="Q13" s="40"/>
      <c r="R13" s="40"/>
      <c r="S13" s="40"/>
      <c r="T13" s="40"/>
    </row>
    <row r="14" spans="2:20" ht="44.25" customHeight="1" thickBot="1" x14ac:dyDescent="0.25">
      <c r="C14" s="41" t="s">
        <v>80</v>
      </c>
      <c r="D14" s="36" t="s">
        <v>76</v>
      </c>
      <c r="E14" s="38"/>
      <c r="F14" s="41" t="s">
        <v>77</v>
      </c>
      <c r="G14" s="41" t="s">
        <v>78</v>
      </c>
      <c r="H14" s="41" t="s">
        <v>79</v>
      </c>
      <c r="I14" s="34" t="s">
        <v>80</v>
      </c>
      <c r="J14" s="36" t="s">
        <v>76</v>
      </c>
      <c r="K14" s="38"/>
      <c r="L14" s="41" t="s">
        <v>77</v>
      </c>
      <c r="M14" s="41" t="s">
        <v>78</v>
      </c>
      <c r="N14" s="41" t="s">
        <v>79</v>
      </c>
      <c r="O14" s="34" t="s">
        <v>80</v>
      </c>
      <c r="P14" s="36" t="s">
        <v>76</v>
      </c>
      <c r="Q14" s="38"/>
      <c r="R14" s="41" t="s">
        <v>77</v>
      </c>
      <c r="S14" s="41" t="s">
        <v>78</v>
      </c>
      <c r="T14" s="41" t="s">
        <v>79</v>
      </c>
    </row>
    <row r="15" spans="2:20" ht="44.25" customHeight="1" thickBot="1" x14ac:dyDescent="0.25">
      <c r="C15" s="42"/>
      <c r="D15" s="11" t="s">
        <v>81</v>
      </c>
      <c r="E15" s="11" t="s">
        <v>82</v>
      </c>
      <c r="F15" s="42"/>
      <c r="G15" s="42"/>
      <c r="H15" s="42"/>
      <c r="I15" s="60"/>
      <c r="J15" s="11" t="s">
        <v>81</v>
      </c>
      <c r="K15" s="11" t="s">
        <v>82</v>
      </c>
      <c r="L15" s="42"/>
      <c r="M15" s="42"/>
      <c r="N15" s="42"/>
      <c r="O15" s="60"/>
      <c r="P15" s="11" t="s">
        <v>81</v>
      </c>
      <c r="Q15" s="11" t="s">
        <v>82</v>
      </c>
      <c r="R15" s="42"/>
      <c r="S15" s="42"/>
      <c r="T15" s="42"/>
    </row>
    <row r="16" spans="2:20" ht="20.100000000000001" customHeight="1" thickBot="1" x14ac:dyDescent="0.25">
      <c r="B16" s="5" t="s">
        <v>2</v>
      </c>
      <c r="C16" s="12">
        <v>564</v>
      </c>
      <c r="D16" s="12">
        <v>239</v>
      </c>
      <c r="E16" s="12">
        <v>121</v>
      </c>
      <c r="F16" s="12">
        <v>204</v>
      </c>
      <c r="G16" s="12">
        <v>563</v>
      </c>
      <c r="H16" s="12">
        <v>1</v>
      </c>
      <c r="I16" s="12">
        <v>555</v>
      </c>
      <c r="J16" s="12">
        <v>224</v>
      </c>
      <c r="K16" s="12">
        <v>88</v>
      </c>
      <c r="L16" s="12">
        <v>243</v>
      </c>
      <c r="M16" s="12">
        <v>552</v>
      </c>
      <c r="N16" s="12">
        <v>1</v>
      </c>
      <c r="O16" s="15">
        <f t="shared" ref="O16:T31" si="0">IF(C16=0,"-",(I16-C16)/C16)</f>
        <v>-1.5957446808510637E-2</v>
      </c>
      <c r="P16" s="15">
        <f t="shared" si="0"/>
        <v>-6.2761506276150625E-2</v>
      </c>
      <c r="Q16" s="15">
        <f t="shared" si="0"/>
        <v>-0.27272727272727271</v>
      </c>
      <c r="R16" s="15">
        <f t="shared" si="0"/>
        <v>0.19117647058823528</v>
      </c>
      <c r="S16" s="15">
        <f t="shared" si="0"/>
        <v>-1.9538188277087035E-2</v>
      </c>
      <c r="T16" s="15">
        <f t="shared" si="0"/>
        <v>0</v>
      </c>
    </row>
    <row r="17" spans="2:20" ht="20.100000000000001" customHeight="1" thickBot="1" x14ac:dyDescent="0.25">
      <c r="B17" s="6" t="s">
        <v>3</v>
      </c>
      <c r="C17" s="12">
        <v>215</v>
      </c>
      <c r="D17" s="12">
        <v>39</v>
      </c>
      <c r="E17" s="12">
        <v>18</v>
      </c>
      <c r="F17" s="12">
        <v>158</v>
      </c>
      <c r="G17" s="12">
        <v>215</v>
      </c>
      <c r="H17" s="12">
        <v>0</v>
      </c>
      <c r="I17" s="12">
        <v>189</v>
      </c>
      <c r="J17" s="12">
        <v>47</v>
      </c>
      <c r="K17" s="12">
        <v>30</v>
      </c>
      <c r="L17" s="12">
        <v>112</v>
      </c>
      <c r="M17" s="12">
        <v>176</v>
      </c>
      <c r="N17" s="12">
        <v>13</v>
      </c>
      <c r="O17" s="15">
        <f t="shared" si="0"/>
        <v>-0.12093023255813953</v>
      </c>
      <c r="P17" s="15">
        <f t="shared" si="0"/>
        <v>0.20512820512820512</v>
      </c>
      <c r="Q17" s="15">
        <f t="shared" si="0"/>
        <v>0.66666666666666663</v>
      </c>
      <c r="R17" s="15">
        <f t="shared" si="0"/>
        <v>-0.29113924050632911</v>
      </c>
      <c r="S17" s="15">
        <f t="shared" si="0"/>
        <v>-0.18139534883720931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88</v>
      </c>
      <c r="D18" s="12">
        <v>48</v>
      </c>
      <c r="E18" s="12">
        <v>13</v>
      </c>
      <c r="F18" s="12">
        <v>27</v>
      </c>
      <c r="G18" s="12">
        <v>86</v>
      </c>
      <c r="H18" s="12">
        <v>2</v>
      </c>
      <c r="I18" s="12">
        <v>64</v>
      </c>
      <c r="J18" s="12">
        <v>31</v>
      </c>
      <c r="K18" s="12">
        <v>6</v>
      </c>
      <c r="L18" s="12">
        <v>27</v>
      </c>
      <c r="M18" s="12">
        <v>64</v>
      </c>
      <c r="N18" s="12">
        <v>0</v>
      </c>
      <c r="O18" s="15">
        <f t="shared" si="0"/>
        <v>-0.27272727272727271</v>
      </c>
      <c r="P18" s="15">
        <f t="shared" si="0"/>
        <v>-0.35416666666666669</v>
      </c>
      <c r="Q18" s="15">
        <f t="shared" si="0"/>
        <v>-0.53846153846153844</v>
      </c>
      <c r="R18" s="15">
        <f t="shared" si="0"/>
        <v>0</v>
      </c>
      <c r="S18" s="15">
        <f t="shared" si="0"/>
        <v>-0.2558139534883721</v>
      </c>
      <c r="T18" s="15">
        <f t="shared" si="0"/>
        <v>-1</v>
      </c>
    </row>
    <row r="19" spans="2:20" ht="20.100000000000001" customHeight="1" thickBot="1" x14ac:dyDescent="0.25">
      <c r="B19" s="6" t="s">
        <v>5</v>
      </c>
      <c r="C19" s="12">
        <v>361</v>
      </c>
      <c r="D19" s="12">
        <v>99</v>
      </c>
      <c r="E19" s="12">
        <v>58</v>
      </c>
      <c r="F19" s="12">
        <v>204</v>
      </c>
      <c r="G19" s="12">
        <v>361</v>
      </c>
      <c r="H19" s="12">
        <v>0</v>
      </c>
      <c r="I19" s="12">
        <v>281</v>
      </c>
      <c r="J19" s="12">
        <v>101</v>
      </c>
      <c r="K19" s="12">
        <v>7</v>
      </c>
      <c r="L19" s="12">
        <v>173</v>
      </c>
      <c r="M19" s="12">
        <v>281</v>
      </c>
      <c r="N19" s="12">
        <v>0</v>
      </c>
      <c r="O19" s="15">
        <f t="shared" si="0"/>
        <v>-0.22160664819944598</v>
      </c>
      <c r="P19" s="15">
        <f t="shared" si="0"/>
        <v>2.0202020202020204E-2</v>
      </c>
      <c r="Q19" s="15">
        <f t="shared" si="0"/>
        <v>-0.87931034482758619</v>
      </c>
      <c r="R19" s="15">
        <f t="shared" si="0"/>
        <v>-0.15196078431372548</v>
      </c>
      <c r="S19" s="15">
        <f t="shared" si="0"/>
        <v>-0.22160664819944598</v>
      </c>
      <c r="T19" s="15" t="str">
        <f t="shared" si="0"/>
        <v>-</v>
      </c>
    </row>
    <row r="20" spans="2:20" ht="20.100000000000001" customHeight="1" thickBot="1" x14ac:dyDescent="0.25">
      <c r="B20" s="6" t="s">
        <v>6</v>
      </c>
      <c r="C20" s="12">
        <v>192</v>
      </c>
      <c r="D20" s="12">
        <v>69</v>
      </c>
      <c r="E20" s="12">
        <v>42</v>
      </c>
      <c r="F20" s="12">
        <v>81</v>
      </c>
      <c r="G20" s="12">
        <v>191</v>
      </c>
      <c r="H20" s="12">
        <v>1</v>
      </c>
      <c r="I20" s="12">
        <v>225</v>
      </c>
      <c r="J20" s="12">
        <v>72</v>
      </c>
      <c r="K20" s="12">
        <v>46</v>
      </c>
      <c r="L20" s="12">
        <v>107</v>
      </c>
      <c r="M20" s="12">
        <v>225</v>
      </c>
      <c r="N20" s="12">
        <v>0</v>
      </c>
      <c r="O20" s="15">
        <f t="shared" si="0"/>
        <v>0.171875</v>
      </c>
      <c r="P20" s="15">
        <f t="shared" si="0"/>
        <v>4.3478260869565216E-2</v>
      </c>
      <c r="Q20" s="15">
        <f t="shared" si="0"/>
        <v>9.5238095238095233E-2</v>
      </c>
      <c r="R20" s="15">
        <f t="shared" si="0"/>
        <v>0.32098765432098764</v>
      </c>
      <c r="S20" s="15">
        <f t="shared" si="0"/>
        <v>0.17801047120418848</v>
      </c>
      <c r="T20" s="15">
        <f t="shared" si="0"/>
        <v>-1</v>
      </c>
    </row>
    <row r="21" spans="2:20" ht="20.100000000000001" customHeight="1" thickBot="1" x14ac:dyDescent="0.25">
      <c r="B21" s="6" t="s">
        <v>7</v>
      </c>
      <c r="C21" s="12">
        <v>41</v>
      </c>
      <c r="D21" s="12">
        <v>28</v>
      </c>
      <c r="E21" s="12">
        <v>5</v>
      </c>
      <c r="F21" s="12">
        <v>8</v>
      </c>
      <c r="G21" s="12">
        <v>41</v>
      </c>
      <c r="H21" s="12">
        <v>0</v>
      </c>
      <c r="I21" s="12">
        <v>29</v>
      </c>
      <c r="J21" s="12">
        <v>16</v>
      </c>
      <c r="K21" s="12">
        <v>4</v>
      </c>
      <c r="L21" s="12">
        <v>9</v>
      </c>
      <c r="M21" s="12">
        <v>29</v>
      </c>
      <c r="N21" s="12">
        <v>0</v>
      </c>
      <c r="O21" s="15">
        <f t="shared" si="0"/>
        <v>-0.29268292682926828</v>
      </c>
      <c r="P21" s="15">
        <f t="shared" si="0"/>
        <v>-0.42857142857142855</v>
      </c>
      <c r="Q21" s="15">
        <f t="shared" si="0"/>
        <v>-0.2</v>
      </c>
      <c r="R21" s="15">
        <f t="shared" si="0"/>
        <v>0.125</v>
      </c>
      <c r="S21" s="15">
        <f t="shared" si="0"/>
        <v>-0.29268292682926828</v>
      </c>
      <c r="T21" s="15" t="str">
        <f t="shared" si="0"/>
        <v>-</v>
      </c>
    </row>
    <row r="22" spans="2:20" ht="20.100000000000001" customHeight="1" thickBot="1" x14ac:dyDescent="0.25">
      <c r="B22" s="6" t="s">
        <v>8</v>
      </c>
      <c r="C22" s="12">
        <v>121</v>
      </c>
      <c r="D22" s="12">
        <v>50</v>
      </c>
      <c r="E22" s="12">
        <v>20</v>
      </c>
      <c r="F22" s="12">
        <v>51</v>
      </c>
      <c r="G22" s="12">
        <v>120</v>
      </c>
      <c r="H22" s="12">
        <v>2</v>
      </c>
      <c r="I22" s="12">
        <v>135</v>
      </c>
      <c r="J22" s="12">
        <v>54</v>
      </c>
      <c r="K22" s="12">
        <v>19</v>
      </c>
      <c r="L22" s="12">
        <v>62</v>
      </c>
      <c r="M22" s="12">
        <v>134</v>
      </c>
      <c r="N22" s="12">
        <v>2</v>
      </c>
      <c r="O22" s="15">
        <f t="shared" si="0"/>
        <v>0.11570247933884298</v>
      </c>
      <c r="P22" s="15">
        <f t="shared" si="0"/>
        <v>0.08</v>
      </c>
      <c r="Q22" s="15">
        <f t="shared" si="0"/>
        <v>-0.05</v>
      </c>
      <c r="R22" s="15">
        <f t="shared" si="0"/>
        <v>0.21568627450980393</v>
      </c>
      <c r="S22" s="15">
        <f t="shared" si="0"/>
        <v>0.11666666666666667</v>
      </c>
      <c r="T22" s="15">
        <f t="shared" si="0"/>
        <v>0</v>
      </c>
    </row>
    <row r="23" spans="2:20" ht="20.100000000000001" customHeight="1" thickBot="1" x14ac:dyDescent="0.25">
      <c r="B23" s="6" t="s">
        <v>9</v>
      </c>
      <c r="C23" s="12">
        <v>74</v>
      </c>
      <c r="D23" s="12">
        <v>53</v>
      </c>
      <c r="E23" s="12">
        <v>12</v>
      </c>
      <c r="F23" s="12">
        <v>9</v>
      </c>
      <c r="G23" s="12">
        <v>74</v>
      </c>
      <c r="H23" s="12">
        <v>0</v>
      </c>
      <c r="I23" s="12">
        <v>97</v>
      </c>
      <c r="J23" s="12">
        <v>52</v>
      </c>
      <c r="K23" s="12">
        <v>13</v>
      </c>
      <c r="L23" s="12">
        <v>32</v>
      </c>
      <c r="M23" s="12">
        <v>96</v>
      </c>
      <c r="N23" s="12">
        <v>1</v>
      </c>
      <c r="O23" s="15">
        <f t="shared" si="0"/>
        <v>0.3108108108108108</v>
      </c>
      <c r="P23" s="15">
        <f t="shared" si="0"/>
        <v>-1.8867924528301886E-2</v>
      </c>
      <c r="Q23" s="15">
        <f t="shared" si="0"/>
        <v>8.3333333333333329E-2</v>
      </c>
      <c r="R23" s="15">
        <f t="shared" si="0"/>
        <v>2.5555555555555554</v>
      </c>
      <c r="S23" s="15">
        <f t="shared" si="0"/>
        <v>0.29729729729729731</v>
      </c>
      <c r="T23" s="15" t="str">
        <f t="shared" si="0"/>
        <v>-</v>
      </c>
    </row>
    <row r="24" spans="2:20" ht="20.100000000000001" customHeight="1" thickBot="1" x14ac:dyDescent="0.25">
      <c r="B24" s="6" t="s">
        <v>10</v>
      </c>
      <c r="C24" s="12">
        <v>306</v>
      </c>
      <c r="D24" s="12">
        <v>197</v>
      </c>
      <c r="E24" s="12">
        <v>8</v>
      </c>
      <c r="F24" s="12">
        <v>101</v>
      </c>
      <c r="G24" s="12">
        <v>306</v>
      </c>
      <c r="H24" s="12">
        <v>0</v>
      </c>
      <c r="I24" s="12">
        <v>305</v>
      </c>
      <c r="J24" s="12">
        <v>197</v>
      </c>
      <c r="K24" s="12">
        <v>10</v>
      </c>
      <c r="L24" s="12">
        <v>98</v>
      </c>
      <c r="M24" s="12">
        <v>304</v>
      </c>
      <c r="N24" s="12">
        <v>1</v>
      </c>
      <c r="O24" s="15">
        <f t="shared" si="0"/>
        <v>-3.2679738562091504E-3</v>
      </c>
      <c r="P24" s="15">
        <f t="shared" si="0"/>
        <v>0</v>
      </c>
      <c r="Q24" s="15">
        <f t="shared" si="0"/>
        <v>0.25</v>
      </c>
      <c r="R24" s="15">
        <f t="shared" si="0"/>
        <v>-2.9702970297029702E-2</v>
      </c>
      <c r="S24" s="15">
        <f t="shared" si="0"/>
        <v>-6.5359477124183009E-3</v>
      </c>
      <c r="T24" s="15" t="str">
        <f t="shared" si="0"/>
        <v>-</v>
      </c>
    </row>
    <row r="25" spans="2:20" ht="20.100000000000001" customHeight="1" thickBot="1" x14ac:dyDescent="0.25">
      <c r="B25" s="6" t="s">
        <v>11</v>
      </c>
      <c r="C25" s="12">
        <v>362</v>
      </c>
      <c r="D25" s="12">
        <v>183</v>
      </c>
      <c r="E25" s="12">
        <v>60</v>
      </c>
      <c r="F25" s="12">
        <v>119</v>
      </c>
      <c r="G25" s="12">
        <v>361</v>
      </c>
      <c r="H25" s="12">
        <v>1</v>
      </c>
      <c r="I25" s="12">
        <v>287</v>
      </c>
      <c r="J25" s="12">
        <v>128</v>
      </c>
      <c r="K25" s="12">
        <v>60</v>
      </c>
      <c r="L25" s="12">
        <v>99</v>
      </c>
      <c r="M25" s="12">
        <v>285</v>
      </c>
      <c r="N25" s="12">
        <v>2</v>
      </c>
      <c r="O25" s="15">
        <f t="shared" si="0"/>
        <v>-0.20718232044198895</v>
      </c>
      <c r="P25" s="15">
        <f t="shared" si="0"/>
        <v>-0.30054644808743169</v>
      </c>
      <c r="Q25" s="15">
        <f t="shared" si="0"/>
        <v>0</v>
      </c>
      <c r="R25" s="15">
        <f t="shared" si="0"/>
        <v>-0.16806722689075632</v>
      </c>
      <c r="S25" s="15">
        <f t="shared" si="0"/>
        <v>-0.21052631578947367</v>
      </c>
      <c r="T25" s="15">
        <f t="shared" si="0"/>
        <v>1</v>
      </c>
    </row>
    <row r="26" spans="2:20" ht="20.100000000000001" customHeight="1" thickBot="1" x14ac:dyDescent="0.25">
      <c r="B26" s="6" t="s">
        <v>12</v>
      </c>
      <c r="C26" s="12">
        <v>73</v>
      </c>
      <c r="D26" s="12">
        <v>37</v>
      </c>
      <c r="E26" s="12">
        <v>15</v>
      </c>
      <c r="F26" s="12">
        <v>21</v>
      </c>
      <c r="G26" s="12">
        <v>71</v>
      </c>
      <c r="H26" s="12">
        <v>2</v>
      </c>
      <c r="I26" s="12">
        <v>49</v>
      </c>
      <c r="J26" s="12">
        <v>30</v>
      </c>
      <c r="K26" s="12">
        <v>9</v>
      </c>
      <c r="L26" s="12">
        <v>10</v>
      </c>
      <c r="M26" s="12">
        <v>49</v>
      </c>
      <c r="N26" s="12">
        <v>0</v>
      </c>
      <c r="O26" s="15">
        <f t="shared" si="0"/>
        <v>-0.32876712328767121</v>
      </c>
      <c r="P26" s="15">
        <f t="shared" si="0"/>
        <v>-0.1891891891891892</v>
      </c>
      <c r="Q26" s="15">
        <f t="shared" si="0"/>
        <v>-0.4</v>
      </c>
      <c r="R26" s="15">
        <f t="shared" si="0"/>
        <v>-0.52380952380952384</v>
      </c>
      <c r="S26" s="15">
        <f t="shared" si="0"/>
        <v>-0.30985915492957744</v>
      </c>
      <c r="T26" s="15">
        <f t="shared" si="0"/>
        <v>-1</v>
      </c>
    </row>
    <row r="27" spans="2:20" ht="20.100000000000001" customHeight="1" thickBot="1" x14ac:dyDescent="0.25">
      <c r="B27" s="6" t="s">
        <v>13</v>
      </c>
      <c r="C27" s="12">
        <v>198</v>
      </c>
      <c r="D27" s="12">
        <v>95</v>
      </c>
      <c r="E27" s="12">
        <v>41</v>
      </c>
      <c r="F27" s="12">
        <v>62</v>
      </c>
      <c r="G27" s="12">
        <v>198</v>
      </c>
      <c r="H27" s="12">
        <v>0</v>
      </c>
      <c r="I27" s="12">
        <v>191</v>
      </c>
      <c r="J27" s="12">
        <v>91</v>
      </c>
      <c r="K27" s="12">
        <v>21</v>
      </c>
      <c r="L27" s="12">
        <v>79</v>
      </c>
      <c r="M27" s="12">
        <v>181</v>
      </c>
      <c r="N27" s="12">
        <v>10</v>
      </c>
      <c r="O27" s="15">
        <f t="shared" si="0"/>
        <v>-3.5353535353535352E-2</v>
      </c>
      <c r="P27" s="15">
        <f t="shared" si="0"/>
        <v>-4.2105263157894736E-2</v>
      </c>
      <c r="Q27" s="15">
        <f t="shared" si="0"/>
        <v>-0.48780487804878048</v>
      </c>
      <c r="R27" s="15">
        <f t="shared" si="0"/>
        <v>0.27419354838709675</v>
      </c>
      <c r="S27" s="15">
        <f t="shared" si="0"/>
        <v>-8.5858585858585856E-2</v>
      </c>
      <c r="T27" s="15" t="str">
        <f t="shared" si="0"/>
        <v>-</v>
      </c>
    </row>
    <row r="28" spans="2:20" ht="20.100000000000001" customHeight="1" thickBot="1" x14ac:dyDescent="0.25">
      <c r="B28" s="6" t="s">
        <v>14</v>
      </c>
      <c r="C28" s="12">
        <v>252</v>
      </c>
      <c r="D28" s="12">
        <v>121</v>
      </c>
      <c r="E28" s="12">
        <v>32</v>
      </c>
      <c r="F28" s="12">
        <v>99</v>
      </c>
      <c r="G28" s="12">
        <v>252</v>
      </c>
      <c r="H28" s="12">
        <v>0</v>
      </c>
      <c r="I28" s="12">
        <v>210</v>
      </c>
      <c r="J28" s="12">
        <v>94</v>
      </c>
      <c r="K28" s="12">
        <v>28</v>
      </c>
      <c r="L28" s="12">
        <v>88</v>
      </c>
      <c r="M28" s="12">
        <v>210</v>
      </c>
      <c r="N28" s="12">
        <v>0</v>
      </c>
      <c r="O28" s="15">
        <f t="shared" si="0"/>
        <v>-0.16666666666666666</v>
      </c>
      <c r="P28" s="15">
        <f t="shared" si="0"/>
        <v>-0.2231404958677686</v>
      </c>
      <c r="Q28" s="15">
        <f t="shared" si="0"/>
        <v>-0.125</v>
      </c>
      <c r="R28" s="15">
        <f t="shared" si="0"/>
        <v>-0.1111111111111111</v>
      </c>
      <c r="S28" s="15">
        <f t="shared" si="0"/>
        <v>-0.16666666666666666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131</v>
      </c>
      <c r="D29" s="12">
        <v>85</v>
      </c>
      <c r="E29" s="12">
        <v>6</v>
      </c>
      <c r="F29" s="12">
        <v>40</v>
      </c>
      <c r="G29" s="12">
        <v>130</v>
      </c>
      <c r="H29" s="12">
        <v>1</v>
      </c>
      <c r="I29" s="12">
        <v>126</v>
      </c>
      <c r="J29" s="12">
        <v>47</v>
      </c>
      <c r="K29" s="12">
        <v>10</v>
      </c>
      <c r="L29" s="12">
        <v>69</v>
      </c>
      <c r="M29" s="12">
        <v>126</v>
      </c>
      <c r="N29" s="12">
        <v>0</v>
      </c>
      <c r="O29" s="15">
        <f t="shared" si="0"/>
        <v>-3.8167938931297711E-2</v>
      </c>
      <c r="P29" s="15">
        <f t="shared" si="0"/>
        <v>-0.44705882352941179</v>
      </c>
      <c r="Q29" s="15">
        <f t="shared" si="0"/>
        <v>0.66666666666666663</v>
      </c>
      <c r="R29" s="15">
        <f t="shared" si="0"/>
        <v>0.72499999999999998</v>
      </c>
      <c r="S29" s="15">
        <f t="shared" si="0"/>
        <v>-3.0769230769230771E-2</v>
      </c>
      <c r="T29" s="15">
        <f t="shared" si="0"/>
        <v>-1</v>
      </c>
    </row>
    <row r="30" spans="2:20" ht="20.100000000000001" customHeight="1" thickBot="1" x14ac:dyDescent="0.25">
      <c r="B30" s="6" t="s">
        <v>16</v>
      </c>
      <c r="C30" s="12">
        <v>70</v>
      </c>
      <c r="D30" s="12">
        <v>34</v>
      </c>
      <c r="E30" s="12">
        <v>18</v>
      </c>
      <c r="F30" s="12">
        <v>18</v>
      </c>
      <c r="G30" s="12">
        <v>70</v>
      </c>
      <c r="H30" s="12">
        <v>0</v>
      </c>
      <c r="I30" s="12">
        <v>75</v>
      </c>
      <c r="J30" s="12">
        <v>29</v>
      </c>
      <c r="K30" s="12">
        <v>3</v>
      </c>
      <c r="L30" s="12">
        <v>43</v>
      </c>
      <c r="M30" s="12">
        <v>75</v>
      </c>
      <c r="N30" s="12">
        <v>0</v>
      </c>
      <c r="O30" s="15">
        <f t="shared" si="0"/>
        <v>7.1428571428571425E-2</v>
      </c>
      <c r="P30" s="15">
        <f t="shared" si="0"/>
        <v>-0.14705882352941177</v>
      </c>
      <c r="Q30" s="15">
        <f t="shared" si="0"/>
        <v>-0.83333333333333337</v>
      </c>
      <c r="R30" s="15">
        <f t="shared" si="0"/>
        <v>1.3888888888888888</v>
      </c>
      <c r="S30" s="15">
        <f t="shared" si="0"/>
        <v>7.1428571428571425E-2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230</v>
      </c>
      <c r="D31" s="12">
        <v>101</v>
      </c>
      <c r="E31" s="12">
        <v>13</v>
      </c>
      <c r="F31" s="12">
        <v>116</v>
      </c>
      <c r="G31" s="12">
        <v>223</v>
      </c>
      <c r="H31" s="12">
        <v>7</v>
      </c>
      <c r="I31" s="12">
        <v>215</v>
      </c>
      <c r="J31" s="12">
        <v>96</v>
      </c>
      <c r="K31" s="12">
        <v>10</v>
      </c>
      <c r="L31" s="12">
        <v>109</v>
      </c>
      <c r="M31" s="12">
        <v>213</v>
      </c>
      <c r="N31" s="12">
        <v>2</v>
      </c>
      <c r="O31" s="15">
        <f t="shared" si="0"/>
        <v>-6.5217391304347824E-2</v>
      </c>
      <c r="P31" s="15">
        <f t="shared" si="0"/>
        <v>-4.9504950495049507E-2</v>
      </c>
      <c r="Q31" s="15">
        <f t="shared" si="0"/>
        <v>-0.23076923076923078</v>
      </c>
      <c r="R31" s="15">
        <f t="shared" si="0"/>
        <v>-6.0344827586206899E-2</v>
      </c>
      <c r="S31" s="15">
        <f t="shared" si="0"/>
        <v>-4.4843049327354258E-2</v>
      </c>
      <c r="T31" s="15">
        <f t="shared" si="0"/>
        <v>-0.7142857142857143</v>
      </c>
    </row>
    <row r="32" spans="2:20" ht="20.100000000000001" customHeight="1" thickBot="1" x14ac:dyDescent="0.25">
      <c r="B32" s="8" t="s">
        <v>18</v>
      </c>
      <c r="C32" s="12">
        <v>29</v>
      </c>
      <c r="D32" s="12">
        <v>12</v>
      </c>
      <c r="E32" s="12">
        <v>2</v>
      </c>
      <c r="F32" s="12">
        <v>15</v>
      </c>
      <c r="G32" s="12">
        <v>29</v>
      </c>
      <c r="H32" s="12">
        <v>0</v>
      </c>
      <c r="I32" s="12">
        <v>51</v>
      </c>
      <c r="J32" s="12">
        <v>21</v>
      </c>
      <c r="K32" s="12">
        <v>6</v>
      </c>
      <c r="L32" s="12">
        <v>24</v>
      </c>
      <c r="M32" s="12">
        <v>51</v>
      </c>
      <c r="N32" s="12">
        <v>0</v>
      </c>
      <c r="O32" s="15">
        <f t="shared" ref="O32:T33" si="1">IF(C32=0,"-",(I32-C32)/C32)</f>
        <v>0.75862068965517238</v>
      </c>
      <c r="P32" s="15">
        <f t="shared" si="1"/>
        <v>0.75</v>
      </c>
      <c r="Q32" s="15">
        <f t="shared" si="1"/>
        <v>2</v>
      </c>
      <c r="R32" s="15">
        <f t="shared" si="1"/>
        <v>0.6</v>
      </c>
      <c r="S32" s="15">
        <f t="shared" si="1"/>
        <v>0.75862068965517238</v>
      </c>
      <c r="T32" s="15" t="str">
        <f t="shared" si="1"/>
        <v>-</v>
      </c>
    </row>
    <row r="33" spans="2:20" ht="20.100000000000001" customHeight="1" thickBot="1" x14ac:dyDescent="0.25">
      <c r="B33" s="9" t="s">
        <v>19</v>
      </c>
      <c r="C33" s="13">
        <f>SUM(C16:C32)</f>
        <v>3307</v>
      </c>
      <c r="D33" s="13">
        <f t="shared" ref="D33:N33" si="2">SUM(D16:D32)</f>
        <v>1490</v>
      </c>
      <c r="E33" s="13">
        <f t="shared" si="2"/>
        <v>484</v>
      </c>
      <c r="F33" s="13">
        <f t="shared" si="2"/>
        <v>1333</v>
      </c>
      <c r="G33" s="13">
        <f t="shared" si="2"/>
        <v>3291</v>
      </c>
      <c r="H33" s="13">
        <f t="shared" si="2"/>
        <v>17</v>
      </c>
      <c r="I33" s="13">
        <f t="shared" si="2"/>
        <v>3084</v>
      </c>
      <c r="J33" s="13">
        <f t="shared" si="2"/>
        <v>1330</v>
      </c>
      <c r="K33" s="13">
        <f t="shared" si="2"/>
        <v>370</v>
      </c>
      <c r="L33" s="13">
        <f t="shared" si="2"/>
        <v>1384</v>
      </c>
      <c r="M33" s="13">
        <f t="shared" si="2"/>
        <v>3051</v>
      </c>
      <c r="N33" s="13">
        <f t="shared" si="2"/>
        <v>32</v>
      </c>
      <c r="O33" s="16">
        <f t="shared" si="1"/>
        <v>-6.743271847596008E-2</v>
      </c>
      <c r="P33" s="16">
        <f t="shared" si="1"/>
        <v>-0.10738255033557047</v>
      </c>
      <c r="Q33" s="16">
        <f t="shared" si="1"/>
        <v>-0.23553719008264462</v>
      </c>
      <c r="R33" s="16">
        <f t="shared" si="1"/>
        <v>3.8259564891222807E-2</v>
      </c>
      <c r="S33" s="16">
        <f t="shared" si="1"/>
        <v>-7.2926162260711025E-2</v>
      </c>
      <c r="T33" s="16">
        <f t="shared" si="1"/>
        <v>0.88235294117647056</v>
      </c>
    </row>
    <row r="34" spans="2:20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18"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  <mergeCell ref="R14:R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9" t="s">
        <v>119</v>
      </c>
      <c r="D14" s="40"/>
      <c r="E14" s="40"/>
      <c r="F14" s="39" t="s">
        <v>120</v>
      </c>
      <c r="G14" s="40"/>
      <c r="H14" s="40"/>
      <c r="I14" s="39" t="s">
        <v>122</v>
      </c>
      <c r="J14" s="40"/>
      <c r="K14" s="40"/>
    </row>
    <row r="15" spans="2:11" ht="44.25" customHeight="1" thickBot="1" x14ac:dyDescent="0.25">
      <c r="C15" s="11" t="s">
        <v>83</v>
      </c>
      <c r="D15" s="11" t="s">
        <v>84</v>
      </c>
      <c r="E15" s="11" t="s">
        <v>42</v>
      </c>
      <c r="F15" s="11" t="s">
        <v>83</v>
      </c>
      <c r="G15" s="11" t="s">
        <v>84</v>
      </c>
      <c r="H15" s="11" t="s">
        <v>42</v>
      </c>
      <c r="I15" s="11" t="s">
        <v>83</v>
      </c>
      <c r="J15" s="11" t="s">
        <v>84</v>
      </c>
      <c r="K15" s="11" t="s">
        <v>42</v>
      </c>
    </row>
    <row r="16" spans="2:11" ht="20.100000000000001" customHeight="1" thickBot="1" x14ac:dyDescent="0.25">
      <c r="B16" s="5" t="s">
        <v>2</v>
      </c>
      <c r="C16" s="12">
        <v>239</v>
      </c>
      <c r="D16" s="12">
        <v>198</v>
      </c>
      <c r="E16" s="12">
        <v>41</v>
      </c>
      <c r="F16" s="12">
        <v>224</v>
      </c>
      <c r="G16" s="12">
        <v>195</v>
      </c>
      <c r="H16" s="12">
        <v>29</v>
      </c>
      <c r="I16" s="15">
        <f>IF(C16=0,"-",(F16-C16)/C16)</f>
        <v>-6.2761506276150625E-2</v>
      </c>
      <c r="J16" s="15">
        <f>IF(D16=0,"-",(G16-D16)/D16)</f>
        <v>-1.5151515151515152E-2</v>
      </c>
      <c r="K16" s="15">
        <f>IF(E16=0,"-",(H16-E16)/E16)</f>
        <v>-0.29268292682926828</v>
      </c>
    </row>
    <row r="17" spans="2:11" ht="20.100000000000001" customHeight="1" thickBot="1" x14ac:dyDescent="0.25">
      <c r="B17" s="6" t="s">
        <v>3</v>
      </c>
      <c r="C17" s="12">
        <v>39</v>
      </c>
      <c r="D17" s="12">
        <v>33</v>
      </c>
      <c r="E17" s="12">
        <v>6</v>
      </c>
      <c r="F17" s="12">
        <v>47</v>
      </c>
      <c r="G17" s="12">
        <v>35</v>
      </c>
      <c r="H17" s="12">
        <v>12</v>
      </c>
      <c r="I17" s="15">
        <f t="shared" ref="I17:K33" si="0">IF(C17=0,"-",(F17-C17)/C17)</f>
        <v>0.20512820512820512</v>
      </c>
      <c r="J17" s="15">
        <f t="shared" si="0"/>
        <v>6.0606060606060608E-2</v>
      </c>
      <c r="K17" s="15">
        <f t="shared" si="0"/>
        <v>1</v>
      </c>
    </row>
    <row r="18" spans="2:11" ht="20.100000000000001" customHeight="1" thickBot="1" x14ac:dyDescent="0.25">
      <c r="B18" s="6" t="s">
        <v>4</v>
      </c>
      <c r="C18" s="12">
        <v>48</v>
      </c>
      <c r="D18" s="12">
        <v>39</v>
      </c>
      <c r="E18" s="12">
        <v>9</v>
      </c>
      <c r="F18" s="12">
        <v>31</v>
      </c>
      <c r="G18" s="12">
        <v>23</v>
      </c>
      <c r="H18" s="12">
        <v>8</v>
      </c>
      <c r="I18" s="15">
        <f t="shared" si="0"/>
        <v>-0.35416666666666669</v>
      </c>
      <c r="J18" s="15">
        <f t="shared" si="0"/>
        <v>-0.41025641025641024</v>
      </c>
      <c r="K18" s="15">
        <f t="shared" si="0"/>
        <v>-0.1111111111111111</v>
      </c>
    </row>
    <row r="19" spans="2:11" ht="20.100000000000001" customHeight="1" thickBot="1" x14ac:dyDescent="0.25">
      <c r="B19" s="6" t="s">
        <v>5</v>
      </c>
      <c r="C19" s="12">
        <v>99</v>
      </c>
      <c r="D19" s="12">
        <v>89</v>
      </c>
      <c r="E19" s="12">
        <v>10</v>
      </c>
      <c r="F19" s="12">
        <v>101</v>
      </c>
      <c r="G19" s="12">
        <v>75</v>
      </c>
      <c r="H19" s="12">
        <v>26</v>
      </c>
      <c r="I19" s="15">
        <f t="shared" si="0"/>
        <v>2.0202020202020204E-2</v>
      </c>
      <c r="J19" s="15">
        <f t="shared" si="0"/>
        <v>-0.15730337078651685</v>
      </c>
      <c r="K19" s="15">
        <f t="shared" si="0"/>
        <v>1.6</v>
      </c>
    </row>
    <row r="20" spans="2:11" ht="20.100000000000001" customHeight="1" thickBot="1" x14ac:dyDescent="0.25">
      <c r="B20" s="6" t="s">
        <v>6</v>
      </c>
      <c r="C20" s="12">
        <v>69</v>
      </c>
      <c r="D20" s="12">
        <v>50</v>
      </c>
      <c r="E20" s="12">
        <v>19</v>
      </c>
      <c r="F20" s="12">
        <v>72</v>
      </c>
      <c r="G20" s="12">
        <v>46</v>
      </c>
      <c r="H20" s="12">
        <v>26</v>
      </c>
      <c r="I20" s="15">
        <f t="shared" si="0"/>
        <v>4.3478260869565216E-2</v>
      </c>
      <c r="J20" s="15">
        <f t="shared" si="0"/>
        <v>-0.08</v>
      </c>
      <c r="K20" s="15">
        <f t="shared" si="0"/>
        <v>0.36842105263157893</v>
      </c>
    </row>
    <row r="21" spans="2:11" ht="20.100000000000001" customHeight="1" thickBot="1" x14ac:dyDescent="0.25">
      <c r="B21" s="6" t="s">
        <v>7</v>
      </c>
      <c r="C21" s="12">
        <v>28</v>
      </c>
      <c r="D21" s="12">
        <v>15</v>
      </c>
      <c r="E21" s="12">
        <v>13</v>
      </c>
      <c r="F21" s="12">
        <v>16</v>
      </c>
      <c r="G21" s="12">
        <v>14</v>
      </c>
      <c r="H21" s="12">
        <v>2</v>
      </c>
      <c r="I21" s="15">
        <f t="shared" si="0"/>
        <v>-0.42857142857142855</v>
      </c>
      <c r="J21" s="15">
        <f t="shared" si="0"/>
        <v>-6.6666666666666666E-2</v>
      </c>
      <c r="K21" s="15">
        <f t="shared" si="0"/>
        <v>-0.84615384615384615</v>
      </c>
    </row>
    <row r="22" spans="2:11" ht="20.100000000000001" customHeight="1" thickBot="1" x14ac:dyDescent="0.25">
      <c r="B22" s="6" t="s">
        <v>8</v>
      </c>
      <c r="C22" s="12">
        <v>50</v>
      </c>
      <c r="D22" s="12">
        <v>42</v>
      </c>
      <c r="E22" s="12">
        <v>8</v>
      </c>
      <c r="F22" s="12">
        <v>54</v>
      </c>
      <c r="G22" s="12">
        <v>36</v>
      </c>
      <c r="H22" s="12">
        <v>18</v>
      </c>
      <c r="I22" s="15">
        <f t="shared" si="0"/>
        <v>0.08</v>
      </c>
      <c r="J22" s="15">
        <f t="shared" si="0"/>
        <v>-0.14285714285714285</v>
      </c>
      <c r="K22" s="15">
        <f t="shared" si="0"/>
        <v>1.25</v>
      </c>
    </row>
    <row r="23" spans="2:11" ht="20.100000000000001" customHeight="1" thickBot="1" x14ac:dyDescent="0.25">
      <c r="B23" s="6" t="s">
        <v>9</v>
      </c>
      <c r="C23" s="12">
        <v>53</v>
      </c>
      <c r="D23" s="12">
        <v>47</v>
      </c>
      <c r="E23" s="12">
        <v>6</v>
      </c>
      <c r="F23" s="12">
        <v>52</v>
      </c>
      <c r="G23" s="12">
        <v>48</v>
      </c>
      <c r="H23" s="12">
        <v>4</v>
      </c>
      <c r="I23" s="15">
        <f t="shared" si="0"/>
        <v>-1.8867924528301886E-2</v>
      </c>
      <c r="J23" s="15">
        <f t="shared" si="0"/>
        <v>2.1276595744680851E-2</v>
      </c>
      <c r="K23" s="15">
        <f t="shared" si="0"/>
        <v>-0.33333333333333331</v>
      </c>
    </row>
    <row r="24" spans="2:11" ht="20.100000000000001" customHeight="1" thickBot="1" x14ac:dyDescent="0.25">
      <c r="B24" s="6" t="s">
        <v>10</v>
      </c>
      <c r="C24" s="12">
        <v>197</v>
      </c>
      <c r="D24" s="12">
        <v>117</v>
      </c>
      <c r="E24" s="12">
        <v>80</v>
      </c>
      <c r="F24" s="12">
        <v>197</v>
      </c>
      <c r="G24" s="12">
        <v>118</v>
      </c>
      <c r="H24" s="12">
        <v>79</v>
      </c>
      <c r="I24" s="15">
        <f t="shared" si="0"/>
        <v>0</v>
      </c>
      <c r="J24" s="15">
        <f t="shared" si="0"/>
        <v>8.5470085470085479E-3</v>
      </c>
      <c r="K24" s="15">
        <f t="shared" si="0"/>
        <v>-1.2500000000000001E-2</v>
      </c>
    </row>
    <row r="25" spans="2:11" ht="20.100000000000001" customHeight="1" thickBot="1" x14ac:dyDescent="0.25">
      <c r="B25" s="6" t="s">
        <v>11</v>
      </c>
      <c r="C25" s="12">
        <v>183</v>
      </c>
      <c r="D25" s="12">
        <v>164</v>
      </c>
      <c r="E25" s="12">
        <v>19</v>
      </c>
      <c r="F25" s="12">
        <v>128</v>
      </c>
      <c r="G25" s="12">
        <v>112</v>
      </c>
      <c r="H25" s="12">
        <v>16</v>
      </c>
      <c r="I25" s="15">
        <f t="shared" si="0"/>
        <v>-0.30054644808743169</v>
      </c>
      <c r="J25" s="15">
        <f t="shared" si="0"/>
        <v>-0.31707317073170732</v>
      </c>
      <c r="K25" s="15">
        <f t="shared" si="0"/>
        <v>-0.15789473684210525</v>
      </c>
    </row>
    <row r="26" spans="2:11" ht="20.100000000000001" customHeight="1" thickBot="1" x14ac:dyDescent="0.25">
      <c r="B26" s="6" t="s">
        <v>12</v>
      </c>
      <c r="C26" s="12">
        <v>37</v>
      </c>
      <c r="D26" s="12">
        <v>35</v>
      </c>
      <c r="E26" s="12">
        <v>2</v>
      </c>
      <c r="F26" s="12">
        <v>30</v>
      </c>
      <c r="G26" s="12">
        <v>21</v>
      </c>
      <c r="H26" s="12">
        <v>9</v>
      </c>
      <c r="I26" s="15">
        <f t="shared" si="0"/>
        <v>-0.1891891891891892</v>
      </c>
      <c r="J26" s="15">
        <f t="shared" si="0"/>
        <v>-0.4</v>
      </c>
      <c r="K26" s="15">
        <f t="shared" si="0"/>
        <v>3.5</v>
      </c>
    </row>
    <row r="27" spans="2:11" ht="20.100000000000001" customHeight="1" thickBot="1" x14ac:dyDescent="0.25">
      <c r="B27" s="6" t="s">
        <v>13</v>
      </c>
      <c r="C27" s="12">
        <v>95</v>
      </c>
      <c r="D27" s="12">
        <v>62</v>
      </c>
      <c r="E27" s="12">
        <v>33</v>
      </c>
      <c r="F27" s="12">
        <v>91</v>
      </c>
      <c r="G27" s="12">
        <v>54</v>
      </c>
      <c r="H27" s="12">
        <v>37</v>
      </c>
      <c r="I27" s="15">
        <f t="shared" si="0"/>
        <v>-4.2105263157894736E-2</v>
      </c>
      <c r="J27" s="15">
        <f t="shared" si="0"/>
        <v>-0.12903225806451613</v>
      </c>
      <c r="K27" s="15">
        <f t="shared" si="0"/>
        <v>0.12121212121212122</v>
      </c>
    </row>
    <row r="28" spans="2:11" ht="20.100000000000001" customHeight="1" thickBot="1" x14ac:dyDescent="0.25">
      <c r="B28" s="6" t="s">
        <v>14</v>
      </c>
      <c r="C28" s="12">
        <v>121</v>
      </c>
      <c r="D28" s="12">
        <v>74</v>
      </c>
      <c r="E28" s="12">
        <v>47</v>
      </c>
      <c r="F28" s="12">
        <v>94</v>
      </c>
      <c r="G28" s="12">
        <v>72</v>
      </c>
      <c r="H28" s="12">
        <v>22</v>
      </c>
      <c r="I28" s="15">
        <f t="shared" si="0"/>
        <v>-0.2231404958677686</v>
      </c>
      <c r="J28" s="15">
        <f t="shared" si="0"/>
        <v>-2.7027027027027029E-2</v>
      </c>
      <c r="K28" s="15">
        <f t="shared" si="0"/>
        <v>-0.53191489361702127</v>
      </c>
    </row>
    <row r="29" spans="2:11" ht="20.100000000000001" customHeight="1" thickBot="1" x14ac:dyDescent="0.25">
      <c r="B29" s="6" t="s">
        <v>15</v>
      </c>
      <c r="C29" s="12">
        <v>85</v>
      </c>
      <c r="D29" s="12">
        <v>84</v>
      </c>
      <c r="E29" s="12">
        <v>1</v>
      </c>
      <c r="F29" s="12">
        <v>47</v>
      </c>
      <c r="G29" s="12">
        <v>47</v>
      </c>
      <c r="H29" s="12">
        <v>0</v>
      </c>
      <c r="I29" s="15">
        <f t="shared" si="0"/>
        <v>-0.44705882352941179</v>
      </c>
      <c r="J29" s="15">
        <f t="shared" si="0"/>
        <v>-0.44047619047619047</v>
      </c>
      <c r="K29" s="15">
        <f t="shared" si="0"/>
        <v>-1</v>
      </c>
    </row>
    <row r="30" spans="2:11" ht="20.100000000000001" customHeight="1" thickBot="1" x14ac:dyDescent="0.25">
      <c r="B30" s="6" t="s">
        <v>16</v>
      </c>
      <c r="C30" s="12">
        <v>34</v>
      </c>
      <c r="D30" s="12">
        <v>31</v>
      </c>
      <c r="E30" s="12">
        <v>3</v>
      </c>
      <c r="F30" s="12">
        <v>29</v>
      </c>
      <c r="G30" s="12">
        <v>21</v>
      </c>
      <c r="H30" s="12">
        <v>8</v>
      </c>
      <c r="I30" s="15">
        <f t="shared" si="0"/>
        <v>-0.14705882352941177</v>
      </c>
      <c r="J30" s="15">
        <f t="shared" si="0"/>
        <v>-0.32258064516129031</v>
      </c>
      <c r="K30" s="15">
        <f t="shared" si="0"/>
        <v>1.6666666666666667</v>
      </c>
    </row>
    <row r="31" spans="2:11" ht="20.100000000000001" customHeight="1" thickBot="1" x14ac:dyDescent="0.25">
      <c r="B31" s="7" t="s">
        <v>17</v>
      </c>
      <c r="C31" s="12">
        <v>101</v>
      </c>
      <c r="D31" s="12">
        <v>62</v>
      </c>
      <c r="E31" s="12">
        <v>39</v>
      </c>
      <c r="F31" s="12">
        <v>96</v>
      </c>
      <c r="G31" s="12">
        <v>55</v>
      </c>
      <c r="H31" s="12">
        <v>41</v>
      </c>
      <c r="I31" s="15">
        <f t="shared" si="0"/>
        <v>-4.9504950495049507E-2</v>
      </c>
      <c r="J31" s="15">
        <f t="shared" si="0"/>
        <v>-0.11290322580645161</v>
      </c>
      <c r="K31" s="15">
        <f t="shared" si="0"/>
        <v>5.128205128205128E-2</v>
      </c>
    </row>
    <row r="32" spans="2:11" ht="20.100000000000001" customHeight="1" thickBot="1" x14ac:dyDescent="0.25">
      <c r="B32" s="8" t="s">
        <v>18</v>
      </c>
      <c r="C32" s="12">
        <v>12</v>
      </c>
      <c r="D32" s="12">
        <v>12</v>
      </c>
      <c r="E32" s="12">
        <v>0</v>
      </c>
      <c r="F32" s="12">
        <v>21</v>
      </c>
      <c r="G32" s="12">
        <v>19</v>
      </c>
      <c r="H32" s="12">
        <v>2</v>
      </c>
      <c r="I32" s="15">
        <f t="shared" si="0"/>
        <v>0.75</v>
      </c>
      <c r="J32" s="15">
        <f t="shared" si="0"/>
        <v>0.58333333333333337</v>
      </c>
      <c r="K32" s="15" t="str">
        <f t="shared" si="0"/>
        <v>-</v>
      </c>
    </row>
    <row r="33" spans="2:11" ht="20.100000000000001" customHeight="1" thickBot="1" x14ac:dyDescent="0.25">
      <c r="B33" s="9" t="s">
        <v>19</v>
      </c>
      <c r="C33" s="13">
        <f>SUM(C16:C32)</f>
        <v>1490</v>
      </c>
      <c r="D33" s="13">
        <f t="shared" ref="D33:H33" si="1">SUM(D16:D32)</f>
        <v>1154</v>
      </c>
      <c r="E33" s="13">
        <f t="shared" si="1"/>
        <v>336</v>
      </c>
      <c r="F33" s="13">
        <f t="shared" si="1"/>
        <v>1330</v>
      </c>
      <c r="G33" s="13">
        <f t="shared" si="1"/>
        <v>991</v>
      </c>
      <c r="H33" s="13">
        <f t="shared" si="1"/>
        <v>339</v>
      </c>
      <c r="I33" s="16">
        <f t="shared" si="0"/>
        <v>-0.10738255033557047</v>
      </c>
      <c r="J33" s="16">
        <f t="shared" si="0"/>
        <v>-0.14124783362218371</v>
      </c>
      <c r="K33" s="16">
        <f t="shared" si="0"/>
        <v>8.9285714285714281E-3</v>
      </c>
    </row>
    <row r="34" spans="2:11" x14ac:dyDescent="0.2">
      <c r="C34" s="23"/>
      <c r="D34" s="23"/>
      <c r="E34" s="23"/>
      <c r="F34" s="23"/>
      <c r="G34" s="23"/>
      <c r="H34" s="23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9" t="s">
        <v>119</v>
      </c>
      <c r="D9" s="59"/>
      <c r="E9" s="59"/>
      <c r="F9" s="59"/>
      <c r="G9" s="59"/>
      <c r="H9" s="40" t="s">
        <v>120</v>
      </c>
      <c r="I9" s="40"/>
      <c r="J9" s="40"/>
      <c r="K9" s="40"/>
      <c r="L9" s="40"/>
      <c r="M9" s="40" t="s">
        <v>122</v>
      </c>
      <c r="N9" s="40"/>
      <c r="O9" s="40"/>
      <c r="P9" s="40"/>
      <c r="Q9" s="4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14</v>
      </c>
      <c r="D11" s="26">
        <v>9</v>
      </c>
      <c r="E11" s="26">
        <v>5</v>
      </c>
      <c r="F11" s="26">
        <v>0</v>
      </c>
      <c r="G11" s="26">
        <v>0</v>
      </c>
      <c r="H11" s="26">
        <v>35</v>
      </c>
      <c r="I11" s="26">
        <v>20</v>
      </c>
      <c r="J11" s="26">
        <v>7</v>
      </c>
      <c r="K11" s="26">
        <v>7</v>
      </c>
      <c r="L11" s="26">
        <v>1</v>
      </c>
      <c r="M11" s="15">
        <f>IF(C11=0,"-",IF(H11=0,"-",(H11-C11)/C11))</f>
        <v>1.5</v>
      </c>
      <c r="N11" s="15">
        <f t="shared" ref="N11:Q28" si="0">IF(D11=0,"-",IF(I11=0,"-",(I11-D11)/D11))</f>
        <v>1.2222222222222223</v>
      </c>
      <c r="O11" s="15">
        <f t="shared" si="0"/>
        <v>0.4</v>
      </c>
      <c r="P11" s="15" t="str">
        <f t="shared" si="0"/>
        <v>-</v>
      </c>
      <c r="Q11" s="15" t="str">
        <f t="shared" si="0"/>
        <v>-</v>
      </c>
    </row>
    <row r="12" spans="2:17" ht="20.100000000000001" customHeight="1" thickBot="1" x14ac:dyDescent="0.25">
      <c r="B12" s="6" t="s">
        <v>3</v>
      </c>
      <c r="C12" s="26">
        <v>1</v>
      </c>
      <c r="D12" s="26">
        <v>0</v>
      </c>
      <c r="E12" s="26">
        <v>1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15" t="str">
        <f t="shared" ref="M12:M28" si="1">IF(C12=0,"-",IF(H12=0,"-",(H12-C12)/C12))</f>
        <v>-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4</v>
      </c>
      <c r="D13" s="26">
        <v>3</v>
      </c>
      <c r="E13" s="26">
        <v>0</v>
      </c>
      <c r="F13" s="26">
        <v>1</v>
      </c>
      <c r="G13" s="26">
        <v>0</v>
      </c>
      <c r="H13" s="26">
        <v>5</v>
      </c>
      <c r="I13" s="26">
        <v>4</v>
      </c>
      <c r="J13" s="26">
        <v>1</v>
      </c>
      <c r="K13" s="26">
        <v>0</v>
      </c>
      <c r="L13" s="26">
        <v>0</v>
      </c>
      <c r="M13" s="15">
        <f t="shared" si="1"/>
        <v>0.25</v>
      </c>
      <c r="N13" s="15">
        <f t="shared" si="0"/>
        <v>0.33333333333333331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4</v>
      </c>
      <c r="I14" s="26">
        <v>1</v>
      </c>
      <c r="J14" s="26">
        <v>2</v>
      </c>
      <c r="K14" s="26">
        <v>1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3</v>
      </c>
      <c r="D15" s="26">
        <v>3</v>
      </c>
      <c r="E15" s="26">
        <v>0</v>
      </c>
      <c r="F15" s="26">
        <v>0</v>
      </c>
      <c r="G15" s="26">
        <v>0</v>
      </c>
      <c r="H15" s="26">
        <v>2</v>
      </c>
      <c r="I15" s="26">
        <v>0</v>
      </c>
      <c r="J15" s="26">
        <v>0</v>
      </c>
      <c r="K15" s="26">
        <v>2</v>
      </c>
      <c r="L15" s="26">
        <v>0</v>
      </c>
      <c r="M15" s="15">
        <f t="shared" si="1"/>
        <v>-0.33333333333333331</v>
      </c>
      <c r="N15" s="15" t="str">
        <f t="shared" si="0"/>
        <v>-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2</v>
      </c>
      <c r="I16" s="26">
        <v>2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5</v>
      </c>
      <c r="I17" s="26">
        <v>3</v>
      </c>
      <c r="J17" s="26">
        <v>0</v>
      </c>
      <c r="K17" s="26">
        <v>1</v>
      </c>
      <c r="L17" s="26">
        <v>1</v>
      </c>
      <c r="M17" s="15" t="str">
        <f t="shared" si="1"/>
        <v>-</v>
      </c>
      <c r="N17" s="15" t="str">
        <f t="shared" si="0"/>
        <v>-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2</v>
      </c>
      <c r="D18" s="26">
        <v>2</v>
      </c>
      <c r="E18" s="26">
        <v>0</v>
      </c>
      <c r="F18" s="26">
        <v>0</v>
      </c>
      <c r="G18" s="26">
        <v>0</v>
      </c>
      <c r="H18" s="26">
        <v>3</v>
      </c>
      <c r="I18" s="26">
        <v>2</v>
      </c>
      <c r="J18" s="26">
        <v>0</v>
      </c>
      <c r="K18" s="26">
        <v>0</v>
      </c>
      <c r="L18" s="26">
        <v>1</v>
      </c>
      <c r="M18" s="15">
        <f t="shared" si="1"/>
        <v>0.5</v>
      </c>
      <c r="N18" s="15">
        <f t="shared" si="0"/>
        <v>0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11</v>
      </c>
      <c r="D19" s="26">
        <v>3</v>
      </c>
      <c r="E19" s="26">
        <v>5</v>
      </c>
      <c r="F19" s="26">
        <v>3</v>
      </c>
      <c r="G19" s="26">
        <v>0</v>
      </c>
      <c r="H19" s="26">
        <v>22</v>
      </c>
      <c r="I19" s="26">
        <v>10</v>
      </c>
      <c r="J19" s="26">
        <v>7</v>
      </c>
      <c r="K19" s="26">
        <v>5</v>
      </c>
      <c r="L19" s="26">
        <v>0</v>
      </c>
      <c r="M19" s="15">
        <f t="shared" si="1"/>
        <v>1</v>
      </c>
      <c r="N19" s="15">
        <f t="shared" si="0"/>
        <v>2.3333333333333335</v>
      </c>
      <c r="O19" s="15">
        <f t="shared" si="0"/>
        <v>0.4</v>
      </c>
      <c r="P19" s="15">
        <f t="shared" si="0"/>
        <v>0.66666666666666663</v>
      </c>
      <c r="Q19" s="15" t="str">
        <f t="shared" si="0"/>
        <v>-</v>
      </c>
    </row>
    <row r="20" spans="2:17" ht="20.100000000000001" customHeight="1" thickBot="1" x14ac:dyDescent="0.25">
      <c r="B20" s="6" t="s">
        <v>11</v>
      </c>
      <c r="C20" s="26">
        <v>14</v>
      </c>
      <c r="D20" s="26">
        <v>5</v>
      </c>
      <c r="E20" s="26">
        <v>2</v>
      </c>
      <c r="F20" s="26">
        <v>5</v>
      </c>
      <c r="G20" s="26">
        <v>2</v>
      </c>
      <c r="H20" s="26">
        <v>20</v>
      </c>
      <c r="I20" s="26">
        <v>13</v>
      </c>
      <c r="J20" s="26">
        <v>3</v>
      </c>
      <c r="K20" s="26">
        <v>3</v>
      </c>
      <c r="L20" s="26">
        <v>1</v>
      </c>
      <c r="M20" s="15">
        <f t="shared" si="1"/>
        <v>0.42857142857142855</v>
      </c>
      <c r="N20" s="15">
        <f t="shared" si="0"/>
        <v>1.6</v>
      </c>
      <c r="O20" s="15">
        <f t="shared" si="0"/>
        <v>0.5</v>
      </c>
      <c r="P20" s="15">
        <f t="shared" si="0"/>
        <v>-0.4</v>
      </c>
      <c r="Q20" s="15">
        <f t="shared" si="0"/>
        <v>-0.5</v>
      </c>
    </row>
    <row r="21" spans="2:17" ht="20.100000000000001" customHeight="1" thickBot="1" x14ac:dyDescent="0.25">
      <c r="B21" s="6" t="s">
        <v>12</v>
      </c>
      <c r="C21" s="26">
        <v>2</v>
      </c>
      <c r="D21" s="26">
        <v>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1</v>
      </c>
      <c r="D22" s="26">
        <v>0</v>
      </c>
      <c r="E22" s="26">
        <v>1</v>
      </c>
      <c r="F22" s="26">
        <v>0</v>
      </c>
      <c r="G22" s="26">
        <v>0</v>
      </c>
      <c r="H22" s="26">
        <v>5</v>
      </c>
      <c r="I22" s="26">
        <v>3</v>
      </c>
      <c r="J22" s="26">
        <v>1</v>
      </c>
      <c r="K22" s="26">
        <v>1</v>
      </c>
      <c r="L22" s="26">
        <v>0</v>
      </c>
      <c r="M22" s="15">
        <f t="shared" si="1"/>
        <v>4</v>
      </c>
      <c r="N22" s="15" t="str">
        <f t="shared" si="0"/>
        <v>-</v>
      </c>
      <c r="O22" s="15">
        <f t="shared" si="0"/>
        <v>0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12</v>
      </c>
      <c r="D23" s="26">
        <v>2</v>
      </c>
      <c r="E23" s="26">
        <v>7</v>
      </c>
      <c r="F23" s="26">
        <v>1</v>
      </c>
      <c r="G23" s="26">
        <v>2</v>
      </c>
      <c r="H23" s="26">
        <v>10</v>
      </c>
      <c r="I23" s="26">
        <v>5</v>
      </c>
      <c r="J23" s="26">
        <v>2</v>
      </c>
      <c r="K23" s="26">
        <v>1</v>
      </c>
      <c r="L23" s="26">
        <v>2</v>
      </c>
      <c r="M23" s="15">
        <f t="shared" si="1"/>
        <v>-0.16666666666666666</v>
      </c>
      <c r="N23" s="15">
        <f t="shared" si="0"/>
        <v>1.5</v>
      </c>
      <c r="O23" s="15">
        <f t="shared" si="0"/>
        <v>-0.7142857142857143</v>
      </c>
      <c r="P23" s="15">
        <f t="shared" si="0"/>
        <v>0</v>
      </c>
      <c r="Q23" s="15">
        <f t="shared" si="0"/>
        <v>0</v>
      </c>
    </row>
    <row r="24" spans="2:17" ht="20.100000000000001" customHeight="1" thickBot="1" x14ac:dyDescent="0.25">
      <c r="B24" s="6" t="s">
        <v>15</v>
      </c>
      <c r="C24" s="26">
        <v>2</v>
      </c>
      <c r="D24" s="26">
        <v>0</v>
      </c>
      <c r="E24" s="26">
        <v>2</v>
      </c>
      <c r="F24" s="26">
        <v>0</v>
      </c>
      <c r="G24" s="26">
        <v>0</v>
      </c>
      <c r="H24" s="26">
        <v>1</v>
      </c>
      <c r="I24" s="26">
        <v>0</v>
      </c>
      <c r="J24" s="26">
        <v>1</v>
      </c>
      <c r="K24" s="26">
        <v>0</v>
      </c>
      <c r="L24" s="26">
        <v>0</v>
      </c>
      <c r="M24" s="15">
        <f t="shared" si="1"/>
        <v>-0.5</v>
      </c>
      <c r="N24" s="15" t="str">
        <f t="shared" si="0"/>
        <v>-</v>
      </c>
      <c r="O24" s="15">
        <f t="shared" si="0"/>
        <v>-0.5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1</v>
      </c>
      <c r="D25" s="26">
        <v>0</v>
      </c>
      <c r="E25" s="26">
        <v>0</v>
      </c>
      <c r="F25" s="26">
        <v>0</v>
      </c>
      <c r="G25" s="26">
        <v>1</v>
      </c>
      <c r="H25" s="26">
        <v>2</v>
      </c>
      <c r="I25" s="26">
        <v>0</v>
      </c>
      <c r="J25" s="26">
        <v>1</v>
      </c>
      <c r="K25" s="26">
        <v>0</v>
      </c>
      <c r="L25" s="26">
        <v>1</v>
      </c>
      <c r="M25" s="15">
        <f t="shared" si="1"/>
        <v>1</v>
      </c>
      <c r="N25" s="15" t="str">
        <f t="shared" si="0"/>
        <v>-</v>
      </c>
      <c r="O25" s="15" t="str">
        <f t="shared" si="0"/>
        <v>-</v>
      </c>
      <c r="P25" s="15" t="str">
        <f t="shared" si="0"/>
        <v>-</v>
      </c>
      <c r="Q25" s="15">
        <f t="shared" si="0"/>
        <v>0</v>
      </c>
    </row>
    <row r="26" spans="2:17" ht="20.100000000000001" customHeight="1" thickBot="1" x14ac:dyDescent="0.25">
      <c r="B26" s="7" t="s">
        <v>17</v>
      </c>
      <c r="C26" s="26">
        <v>6</v>
      </c>
      <c r="D26" s="26">
        <v>2</v>
      </c>
      <c r="E26" s="26">
        <v>0</v>
      </c>
      <c r="F26" s="26">
        <v>1</v>
      </c>
      <c r="G26" s="26">
        <v>3</v>
      </c>
      <c r="H26" s="26">
        <v>6</v>
      </c>
      <c r="I26" s="26">
        <v>5</v>
      </c>
      <c r="J26" s="26">
        <v>1</v>
      </c>
      <c r="K26" s="26">
        <v>0</v>
      </c>
      <c r="L26" s="26">
        <v>0</v>
      </c>
      <c r="M26" s="15">
        <f t="shared" si="1"/>
        <v>0</v>
      </c>
      <c r="N26" s="15">
        <f t="shared" si="0"/>
        <v>1.5</v>
      </c>
      <c r="O26" s="15" t="str">
        <f t="shared" si="0"/>
        <v>-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73</v>
      </c>
      <c r="D28" s="13">
        <f t="shared" ref="D28:L28" si="2">SUM(D11:D27)</f>
        <v>31</v>
      </c>
      <c r="E28" s="13">
        <f t="shared" si="2"/>
        <v>23</v>
      </c>
      <c r="F28" s="13">
        <f t="shared" si="2"/>
        <v>11</v>
      </c>
      <c r="G28" s="13">
        <f t="shared" si="2"/>
        <v>8</v>
      </c>
      <c r="H28" s="13">
        <f t="shared" si="2"/>
        <v>122</v>
      </c>
      <c r="I28" s="13">
        <f t="shared" si="2"/>
        <v>68</v>
      </c>
      <c r="J28" s="13">
        <f t="shared" si="2"/>
        <v>26</v>
      </c>
      <c r="K28" s="13">
        <f t="shared" si="2"/>
        <v>21</v>
      </c>
      <c r="L28" s="13">
        <f t="shared" si="2"/>
        <v>7</v>
      </c>
      <c r="M28" s="16">
        <f t="shared" si="1"/>
        <v>0.67123287671232879</v>
      </c>
      <c r="N28" s="16">
        <f t="shared" si="0"/>
        <v>1.1935483870967742</v>
      </c>
      <c r="O28" s="16">
        <f t="shared" si="0"/>
        <v>0.13043478260869565</v>
      </c>
      <c r="P28" s="16">
        <f t="shared" si="0"/>
        <v>0.90909090909090906</v>
      </c>
      <c r="Q28" s="16">
        <f t="shared" si="0"/>
        <v>-0.125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63"/>
      <c r="C9" s="59" t="s">
        <v>119</v>
      </c>
      <c r="D9" s="59"/>
      <c r="E9" s="59"/>
      <c r="F9" s="59"/>
      <c r="G9" s="59"/>
      <c r="H9" s="59"/>
      <c r="I9" s="59"/>
      <c r="J9" s="39"/>
      <c r="K9" s="58" t="s">
        <v>120</v>
      </c>
      <c r="L9" s="59"/>
      <c r="M9" s="59"/>
      <c r="N9" s="59"/>
      <c r="O9" s="59"/>
      <c r="P9" s="59"/>
      <c r="Q9" s="59"/>
      <c r="R9" s="39"/>
      <c r="S9" s="40" t="s">
        <v>119</v>
      </c>
      <c r="T9" s="40"/>
      <c r="U9" s="40"/>
      <c r="V9" s="40"/>
      <c r="W9" s="40" t="s">
        <v>120</v>
      </c>
      <c r="X9" s="40"/>
      <c r="Y9" s="40"/>
      <c r="Z9" s="40"/>
    </row>
    <row r="10" spans="2:26" ht="44.25" customHeight="1" thickBot="1" x14ac:dyDescent="0.25">
      <c r="B10" s="63"/>
      <c r="C10" s="62" t="s">
        <v>96</v>
      </c>
      <c r="D10" s="61"/>
      <c r="E10" s="61"/>
      <c r="F10" s="61"/>
      <c r="G10" s="61" t="s">
        <v>97</v>
      </c>
      <c r="H10" s="61"/>
      <c r="I10" s="61"/>
      <c r="J10" s="61"/>
      <c r="K10" s="61" t="s">
        <v>96</v>
      </c>
      <c r="L10" s="61"/>
      <c r="M10" s="61"/>
      <c r="N10" s="61"/>
      <c r="O10" s="61" t="s">
        <v>97</v>
      </c>
      <c r="P10" s="61"/>
      <c r="Q10" s="61"/>
      <c r="R10" s="61"/>
      <c r="S10" s="61" t="s">
        <v>98</v>
      </c>
      <c r="T10" s="61"/>
      <c r="U10" s="61"/>
      <c r="V10" s="61"/>
      <c r="W10" s="61"/>
      <c r="X10" s="61"/>
      <c r="Y10" s="61"/>
      <c r="Z10" s="61"/>
    </row>
    <row r="11" spans="2:26" ht="44.25" customHeight="1" thickBot="1" x14ac:dyDescent="0.25">
      <c r="B11" s="63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26">
        <v>14</v>
      </c>
      <c r="D12" s="26">
        <v>11</v>
      </c>
      <c r="E12" s="26">
        <v>1</v>
      </c>
      <c r="F12" s="26">
        <v>2</v>
      </c>
      <c r="G12" s="26">
        <v>0</v>
      </c>
      <c r="H12" s="26">
        <v>0</v>
      </c>
      <c r="I12" s="26">
        <v>0</v>
      </c>
      <c r="J12" s="26">
        <v>0</v>
      </c>
      <c r="K12" s="26">
        <v>27</v>
      </c>
      <c r="L12" s="26">
        <v>16</v>
      </c>
      <c r="M12" s="26">
        <v>7</v>
      </c>
      <c r="N12" s="26">
        <v>4</v>
      </c>
      <c r="O12" s="26">
        <v>8</v>
      </c>
      <c r="P12" s="26">
        <v>8</v>
      </c>
      <c r="Q12" s="26">
        <v>0</v>
      </c>
      <c r="R12" s="26">
        <v>0</v>
      </c>
      <c r="S12" s="26">
        <f>SUM(T12:V12)</f>
        <v>14</v>
      </c>
      <c r="T12" s="26">
        <f>SUM(D12,H12)</f>
        <v>11</v>
      </c>
      <c r="U12" s="26">
        <f t="shared" ref="U12:V12" si="0">SUM(E12,I12)</f>
        <v>1</v>
      </c>
      <c r="V12" s="26">
        <f t="shared" si="0"/>
        <v>2</v>
      </c>
      <c r="W12" s="26">
        <f>SUM(X12:Z12)</f>
        <v>35</v>
      </c>
      <c r="X12" s="26">
        <f>SUM(L12,P12)</f>
        <v>24</v>
      </c>
      <c r="Y12" s="26">
        <f t="shared" ref="Y12:Z12" si="1">SUM(M12,Q12)</f>
        <v>7</v>
      </c>
      <c r="Z12" s="26">
        <f t="shared" si="1"/>
        <v>4</v>
      </c>
    </row>
    <row r="13" spans="2:26" ht="20.100000000000001" customHeight="1" thickBot="1" x14ac:dyDescent="0.25">
      <c r="B13" s="6" t="s">
        <v>3</v>
      </c>
      <c r="C13" s="26">
        <v>1</v>
      </c>
      <c r="D13" s="26">
        <v>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f t="shared" ref="S13:S28" si="2">SUM(T13:V13)</f>
        <v>1</v>
      </c>
      <c r="T13" s="26">
        <f t="shared" ref="T13:T28" si="3">SUM(D13,H13)</f>
        <v>1</v>
      </c>
      <c r="U13" s="26">
        <f t="shared" ref="U13:U28" si="4">SUM(E13,I13)</f>
        <v>0</v>
      </c>
      <c r="V13" s="26">
        <f t="shared" ref="V13:V28" si="5">SUM(F13,J13)</f>
        <v>0</v>
      </c>
      <c r="W13" s="26">
        <f t="shared" ref="W13:W28" si="6">SUM(X13:Z13)</f>
        <v>0</v>
      </c>
      <c r="X13" s="26">
        <f t="shared" ref="X13:X28" si="7">SUM(L13,P13)</f>
        <v>0</v>
      </c>
      <c r="Y13" s="26">
        <f t="shared" ref="Y13:Y28" si="8">SUM(M13,Q13)</f>
        <v>0</v>
      </c>
      <c r="Z13" s="26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6">
        <v>3</v>
      </c>
      <c r="D14" s="26">
        <v>1</v>
      </c>
      <c r="E14" s="26">
        <v>2</v>
      </c>
      <c r="F14" s="26">
        <v>0</v>
      </c>
      <c r="G14" s="26">
        <v>1</v>
      </c>
      <c r="H14" s="26">
        <v>0</v>
      </c>
      <c r="I14" s="26">
        <v>1</v>
      </c>
      <c r="J14" s="26">
        <v>0</v>
      </c>
      <c r="K14" s="26">
        <v>5</v>
      </c>
      <c r="L14" s="26">
        <v>3</v>
      </c>
      <c r="M14" s="26">
        <v>2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f t="shared" si="2"/>
        <v>4</v>
      </c>
      <c r="T14" s="26">
        <f t="shared" si="3"/>
        <v>1</v>
      </c>
      <c r="U14" s="26">
        <f t="shared" si="4"/>
        <v>3</v>
      </c>
      <c r="V14" s="26">
        <f t="shared" si="5"/>
        <v>0</v>
      </c>
      <c r="W14" s="26">
        <f t="shared" si="6"/>
        <v>5</v>
      </c>
      <c r="X14" s="26">
        <f t="shared" si="7"/>
        <v>3</v>
      </c>
      <c r="Y14" s="26">
        <f t="shared" si="8"/>
        <v>2</v>
      </c>
      <c r="Z14" s="26">
        <f t="shared" si="9"/>
        <v>0</v>
      </c>
    </row>
    <row r="15" spans="2:26" ht="20.100000000000001" customHeight="1" thickBot="1" x14ac:dyDescent="0.25">
      <c r="B15" s="6" t="s">
        <v>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3</v>
      </c>
      <c r="L15" s="26">
        <v>2</v>
      </c>
      <c r="M15" s="26">
        <v>1</v>
      </c>
      <c r="N15" s="26">
        <v>0</v>
      </c>
      <c r="O15" s="26">
        <v>1</v>
      </c>
      <c r="P15" s="26">
        <v>1</v>
      </c>
      <c r="Q15" s="26">
        <v>0</v>
      </c>
      <c r="R15" s="26">
        <v>0</v>
      </c>
      <c r="S15" s="26">
        <f t="shared" si="2"/>
        <v>0</v>
      </c>
      <c r="T15" s="26">
        <f t="shared" si="3"/>
        <v>0</v>
      </c>
      <c r="U15" s="26">
        <f t="shared" si="4"/>
        <v>0</v>
      </c>
      <c r="V15" s="26">
        <f t="shared" si="5"/>
        <v>0</v>
      </c>
      <c r="W15" s="26">
        <f t="shared" si="6"/>
        <v>4</v>
      </c>
      <c r="X15" s="26">
        <f t="shared" si="7"/>
        <v>3</v>
      </c>
      <c r="Y15" s="26">
        <f t="shared" si="8"/>
        <v>1</v>
      </c>
      <c r="Z15" s="26">
        <f t="shared" si="9"/>
        <v>0</v>
      </c>
    </row>
    <row r="16" spans="2:26" ht="20.100000000000001" customHeight="1" thickBot="1" x14ac:dyDescent="0.25">
      <c r="B16" s="6" t="s">
        <v>6</v>
      </c>
      <c r="C16" s="26">
        <v>3</v>
      </c>
      <c r="D16" s="26">
        <v>1</v>
      </c>
      <c r="E16" s="26">
        <v>1</v>
      </c>
      <c r="F16" s="26">
        <v>1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2</v>
      </c>
      <c r="P16" s="26">
        <v>2</v>
      </c>
      <c r="Q16" s="26">
        <v>0</v>
      </c>
      <c r="R16" s="26">
        <v>0</v>
      </c>
      <c r="S16" s="26">
        <f t="shared" si="2"/>
        <v>3</v>
      </c>
      <c r="T16" s="26">
        <f t="shared" si="3"/>
        <v>1</v>
      </c>
      <c r="U16" s="26">
        <f t="shared" si="4"/>
        <v>1</v>
      </c>
      <c r="V16" s="26">
        <f t="shared" si="5"/>
        <v>1</v>
      </c>
      <c r="W16" s="26">
        <f t="shared" si="6"/>
        <v>2</v>
      </c>
      <c r="X16" s="26">
        <f t="shared" si="7"/>
        <v>2</v>
      </c>
      <c r="Y16" s="26">
        <f t="shared" si="8"/>
        <v>0</v>
      </c>
      <c r="Z16" s="26">
        <f t="shared" si="9"/>
        <v>0</v>
      </c>
    </row>
    <row r="17" spans="2:26" ht="20.100000000000001" customHeight="1" thickBot="1" x14ac:dyDescent="0.25">
      <c r="B17" s="6" t="s">
        <v>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2</v>
      </c>
      <c r="L17" s="26">
        <v>2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f t="shared" si="2"/>
        <v>0</v>
      </c>
      <c r="T17" s="26">
        <f t="shared" si="3"/>
        <v>0</v>
      </c>
      <c r="U17" s="26">
        <f t="shared" si="4"/>
        <v>0</v>
      </c>
      <c r="V17" s="26">
        <f t="shared" si="5"/>
        <v>0</v>
      </c>
      <c r="W17" s="26">
        <f t="shared" si="6"/>
        <v>2</v>
      </c>
      <c r="X17" s="26">
        <f t="shared" si="7"/>
        <v>2</v>
      </c>
      <c r="Y17" s="26">
        <f t="shared" si="8"/>
        <v>0</v>
      </c>
      <c r="Z17" s="26">
        <f t="shared" si="9"/>
        <v>0</v>
      </c>
    </row>
    <row r="18" spans="2:26" ht="20.100000000000001" customHeight="1" thickBot="1" x14ac:dyDescent="0.25">
      <c r="B18" s="6" t="s">
        <v>8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3</v>
      </c>
      <c r="L18" s="26">
        <v>2</v>
      </c>
      <c r="M18" s="26">
        <v>0</v>
      </c>
      <c r="N18" s="26">
        <v>1</v>
      </c>
      <c r="O18" s="26">
        <v>2</v>
      </c>
      <c r="P18" s="26">
        <v>2</v>
      </c>
      <c r="Q18" s="26">
        <v>0</v>
      </c>
      <c r="R18" s="26">
        <v>0</v>
      </c>
      <c r="S18" s="26">
        <f t="shared" si="2"/>
        <v>0</v>
      </c>
      <c r="T18" s="26">
        <f t="shared" si="3"/>
        <v>0</v>
      </c>
      <c r="U18" s="26">
        <f t="shared" si="4"/>
        <v>0</v>
      </c>
      <c r="V18" s="26">
        <f t="shared" si="5"/>
        <v>0</v>
      </c>
      <c r="W18" s="26">
        <f t="shared" si="6"/>
        <v>5</v>
      </c>
      <c r="X18" s="26">
        <f t="shared" si="7"/>
        <v>4</v>
      </c>
      <c r="Y18" s="26">
        <f t="shared" si="8"/>
        <v>0</v>
      </c>
      <c r="Z18" s="26">
        <f t="shared" si="9"/>
        <v>1</v>
      </c>
    </row>
    <row r="19" spans="2:26" ht="20.100000000000001" customHeight="1" thickBot="1" x14ac:dyDescent="0.25">
      <c r="B19" s="6" t="s">
        <v>9</v>
      </c>
      <c r="C19" s="26">
        <v>2</v>
      </c>
      <c r="D19" s="26">
        <v>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2</v>
      </c>
      <c r="L19" s="26">
        <v>1</v>
      </c>
      <c r="M19" s="26">
        <v>1</v>
      </c>
      <c r="N19" s="26">
        <v>0</v>
      </c>
      <c r="O19" s="26">
        <v>1</v>
      </c>
      <c r="P19" s="26">
        <v>0</v>
      </c>
      <c r="Q19" s="26">
        <v>1</v>
      </c>
      <c r="R19" s="26">
        <v>0</v>
      </c>
      <c r="S19" s="26">
        <f t="shared" si="2"/>
        <v>2</v>
      </c>
      <c r="T19" s="26">
        <f t="shared" si="3"/>
        <v>2</v>
      </c>
      <c r="U19" s="26">
        <f t="shared" si="4"/>
        <v>0</v>
      </c>
      <c r="V19" s="26">
        <f t="shared" si="5"/>
        <v>0</v>
      </c>
      <c r="W19" s="26">
        <f t="shared" si="6"/>
        <v>3</v>
      </c>
      <c r="X19" s="26">
        <f t="shared" si="7"/>
        <v>1</v>
      </c>
      <c r="Y19" s="26">
        <f t="shared" si="8"/>
        <v>2</v>
      </c>
      <c r="Z19" s="26">
        <f t="shared" si="9"/>
        <v>0</v>
      </c>
    </row>
    <row r="20" spans="2:26" ht="20.100000000000001" customHeight="1" thickBot="1" x14ac:dyDescent="0.25">
      <c r="B20" s="6" t="s">
        <v>10</v>
      </c>
      <c r="C20" s="26">
        <v>8</v>
      </c>
      <c r="D20" s="26">
        <v>5</v>
      </c>
      <c r="E20" s="26">
        <v>2</v>
      </c>
      <c r="F20" s="26">
        <v>1</v>
      </c>
      <c r="G20" s="26">
        <v>3</v>
      </c>
      <c r="H20" s="26">
        <v>2</v>
      </c>
      <c r="I20" s="26">
        <v>1</v>
      </c>
      <c r="J20" s="26">
        <v>0</v>
      </c>
      <c r="K20" s="26">
        <v>17</v>
      </c>
      <c r="L20" s="26">
        <v>9</v>
      </c>
      <c r="M20" s="26">
        <v>1</v>
      </c>
      <c r="N20" s="26">
        <v>7</v>
      </c>
      <c r="O20" s="26">
        <v>5</v>
      </c>
      <c r="P20" s="26">
        <v>5</v>
      </c>
      <c r="Q20" s="26">
        <v>0</v>
      </c>
      <c r="R20" s="26">
        <v>0</v>
      </c>
      <c r="S20" s="26">
        <f t="shared" si="2"/>
        <v>11</v>
      </c>
      <c r="T20" s="26">
        <f t="shared" si="3"/>
        <v>7</v>
      </c>
      <c r="U20" s="26">
        <f t="shared" si="4"/>
        <v>3</v>
      </c>
      <c r="V20" s="26">
        <f t="shared" si="5"/>
        <v>1</v>
      </c>
      <c r="W20" s="26">
        <f t="shared" si="6"/>
        <v>22</v>
      </c>
      <c r="X20" s="26">
        <f t="shared" si="7"/>
        <v>14</v>
      </c>
      <c r="Y20" s="26">
        <f t="shared" si="8"/>
        <v>1</v>
      </c>
      <c r="Z20" s="26">
        <f t="shared" si="9"/>
        <v>7</v>
      </c>
    </row>
    <row r="21" spans="2:26" ht="20.100000000000001" customHeight="1" thickBot="1" x14ac:dyDescent="0.25">
      <c r="B21" s="6" t="s">
        <v>11</v>
      </c>
      <c r="C21" s="26">
        <v>7</v>
      </c>
      <c r="D21" s="26">
        <v>5</v>
      </c>
      <c r="E21" s="26">
        <v>1</v>
      </c>
      <c r="F21" s="26">
        <v>1</v>
      </c>
      <c r="G21" s="26">
        <v>7</v>
      </c>
      <c r="H21" s="26">
        <v>7</v>
      </c>
      <c r="I21" s="26">
        <v>0</v>
      </c>
      <c r="J21" s="26">
        <v>0</v>
      </c>
      <c r="K21" s="26">
        <v>16</v>
      </c>
      <c r="L21" s="26">
        <v>11</v>
      </c>
      <c r="M21" s="26">
        <v>2</v>
      </c>
      <c r="N21" s="26">
        <v>3</v>
      </c>
      <c r="O21" s="26">
        <v>4</v>
      </c>
      <c r="P21" s="26">
        <v>4</v>
      </c>
      <c r="Q21" s="26">
        <v>0</v>
      </c>
      <c r="R21" s="26">
        <v>0</v>
      </c>
      <c r="S21" s="26">
        <f t="shared" si="2"/>
        <v>14</v>
      </c>
      <c r="T21" s="26">
        <f t="shared" si="3"/>
        <v>12</v>
      </c>
      <c r="U21" s="26">
        <f t="shared" si="4"/>
        <v>1</v>
      </c>
      <c r="V21" s="26">
        <f t="shared" si="5"/>
        <v>1</v>
      </c>
      <c r="W21" s="26">
        <f t="shared" si="6"/>
        <v>20</v>
      </c>
      <c r="X21" s="26">
        <f t="shared" si="7"/>
        <v>15</v>
      </c>
      <c r="Y21" s="26">
        <f t="shared" si="8"/>
        <v>2</v>
      </c>
      <c r="Z21" s="26">
        <f t="shared" si="9"/>
        <v>3</v>
      </c>
    </row>
    <row r="22" spans="2:26" ht="20.100000000000001" customHeight="1" thickBot="1" x14ac:dyDescent="0.25">
      <c r="B22" s="6" t="s">
        <v>12</v>
      </c>
      <c r="C22" s="26">
        <v>2</v>
      </c>
      <c r="D22" s="26">
        <v>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f t="shared" si="2"/>
        <v>2</v>
      </c>
      <c r="T22" s="26">
        <f t="shared" si="3"/>
        <v>2</v>
      </c>
      <c r="U22" s="26">
        <f t="shared" si="4"/>
        <v>0</v>
      </c>
      <c r="V22" s="26">
        <f t="shared" si="5"/>
        <v>0</v>
      </c>
      <c r="W22" s="26">
        <f t="shared" si="6"/>
        <v>0</v>
      </c>
      <c r="X22" s="26">
        <f t="shared" si="7"/>
        <v>0</v>
      </c>
      <c r="Y22" s="26">
        <f t="shared" si="8"/>
        <v>0</v>
      </c>
      <c r="Z22" s="26">
        <f t="shared" si="9"/>
        <v>0</v>
      </c>
    </row>
    <row r="23" spans="2:26" ht="20.100000000000001" customHeight="1" thickBot="1" x14ac:dyDescent="0.25">
      <c r="B23" s="6" t="s">
        <v>13</v>
      </c>
      <c r="C23" s="26">
        <v>1</v>
      </c>
      <c r="D23" s="26">
        <v>1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4</v>
      </c>
      <c r="L23" s="26">
        <v>3</v>
      </c>
      <c r="M23" s="26">
        <v>0</v>
      </c>
      <c r="N23" s="26">
        <v>1</v>
      </c>
      <c r="O23" s="26">
        <v>1</v>
      </c>
      <c r="P23" s="26">
        <v>1</v>
      </c>
      <c r="Q23" s="26">
        <v>0</v>
      </c>
      <c r="R23" s="26">
        <v>0</v>
      </c>
      <c r="S23" s="26">
        <f t="shared" si="2"/>
        <v>1</v>
      </c>
      <c r="T23" s="26">
        <f t="shared" si="3"/>
        <v>1</v>
      </c>
      <c r="U23" s="26">
        <f t="shared" si="4"/>
        <v>0</v>
      </c>
      <c r="V23" s="26">
        <f t="shared" si="5"/>
        <v>0</v>
      </c>
      <c r="W23" s="26">
        <f t="shared" si="6"/>
        <v>5</v>
      </c>
      <c r="X23" s="26">
        <f t="shared" si="7"/>
        <v>4</v>
      </c>
      <c r="Y23" s="26">
        <f t="shared" si="8"/>
        <v>0</v>
      </c>
      <c r="Z23" s="26">
        <f t="shared" si="9"/>
        <v>1</v>
      </c>
    </row>
    <row r="24" spans="2:26" ht="20.100000000000001" customHeight="1" thickBot="1" x14ac:dyDescent="0.25">
      <c r="B24" s="6" t="s">
        <v>14</v>
      </c>
      <c r="C24" s="26">
        <v>9</v>
      </c>
      <c r="D24" s="26">
        <v>4</v>
      </c>
      <c r="E24" s="26">
        <v>2</v>
      </c>
      <c r="F24" s="26">
        <v>3</v>
      </c>
      <c r="G24" s="26">
        <v>3</v>
      </c>
      <c r="H24" s="26">
        <v>2</v>
      </c>
      <c r="I24" s="26">
        <v>1</v>
      </c>
      <c r="J24" s="26">
        <v>0</v>
      </c>
      <c r="K24" s="26">
        <v>7</v>
      </c>
      <c r="L24" s="26">
        <v>4</v>
      </c>
      <c r="M24" s="26">
        <v>1</v>
      </c>
      <c r="N24" s="26">
        <v>2</v>
      </c>
      <c r="O24" s="26">
        <v>3</v>
      </c>
      <c r="P24" s="26">
        <v>3</v>
      </c>
      <c r="Q24" s="26">
        <v>0</v>
      </c>
      <c r="R24" s="26">
        <v>0</v>
      </c>
      <c r="S24" s="26">
        <f t="shared" si="2"/>
        <v>12</v>
      </c>
      <c r="T24" s="26">
        <f t="shared" si="3"/>
        <v>6</v>
      </c>
      <c r="U24" s="26">
        <f t="shared" si="4"/>
        <v>3</v>
      </c>
      <c r="V24" s="26">
        <f t="shared" si="5"/>
        <v>3</v>
      </c>
      <c r="W24" s="26">
        <f t="shared" si="6"/>
        <v>10</v>
      </c>
      <c r="X24" s="26">
        <f t="shared" si="7"/>
        <v>7</v>
      </c>
      <c r="Y24" s="26">
        <f t="shared" si="8"/>
        <v>1</v>
      </c>
      <c r="Z24" s="26">
        <f t="shared" si="9"/>
        <v>2</v>
      </c>
    </row>
    <row r="25" spans="2:26" ht="20.100000000000001" customHeight="1" thickBot="1" x14ac:dyDescent="0.25">
      <c r="B25" s="6" t="s">
        <v>15</v>
      </c>
      <c r="C25" s="26">
        <v>2</v>
      </c>
      <c r="D25" s="26">
        <v>0</v>
      </c>
      <c r="E25" s="26">
        <v>1</v>
      </c>
      <c r="F25" s="26">
        <v>1</v>
      </c>
      <c r="G25" s="26">
        <v>0</v>
      </c>
      <c r="H25" s="26">
        <v>0</v>
      </c>
      <c r="I25" s="26">
        <v>0</v>
      </c>
      <c r="J25" s="26">
        <v>0</v>
      </c>
      <c r="K25" s="26">
        <v>1</v>
      </c>
      <c r="L25" s="26">
        <v>1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f t="shared" si="2"/>
        <v>2</v>
      </c>
      <c r="T25" s="26">
        <f t="shared" si="3"/>
        <v>0</v>
      </c>
      <c r="U25" s="26">
        <f t="shared" si="4"/>
        <v>1</v>
      </c>
      <c r="V25" s="26">
        <f t="shared" si="5"/>
        <v>1</v>
      </c>
      <c r="W25" s="26">
        <f t="shared" si="6"/>
        <v>1</v>
      </c>
      <c r="X25" s="26">
        <f t="shared" si="7"/>
        <v>1</v>
      </c>
      <c r="Y25" s="26">
        <f t="shared" si="8"/>
        <v>0</v>
      </c>
      <c r="Z25" s="26">
        <f t="shared" si="9"/>
        <v>0</v>
      </c>
    </row>
    <row r="26" spans="2:26" ht="20.100000000000001" customHeight="1" thickBot="1" x14ac:dyDescent="0.25">
      <c r="B26" s="6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1</v>
      </c>
      <c r="H26" s="26">
        <v>1</v>
      </c>
      <c r="I26" s="26">
        <v>0</v>
      </c>
      <c r="J26" s="26">
        <v>0</v>
      </c>
      <c r="K26" s="26">
        <v>1</v>
      </c>
      <c r="L26" s="26">
        <v>1</v>
      </c>
      <c r="M26" s="26">
        <v>0</v>
      </c>
      <c r="N26" s="26">
        <v>0</v>
      </c>
      <c r="O26" s="26">
        <v>1</v>
      </c>
      <c r="P26" s="26">
        <v>1</v>
      </c>
      <c r="Q26" s="26">
        <v>0</v>
      </c>
      <c r="R26" s="26">
        <v>0</v>
      </c>
      <c r="S26" s="26">
        <f t="shared" si="2"/>
        <v>1</v>
      </c>
      <c r="T26" s="26">
        <f t="shared" si="3"/>
        <v>1</v>
      </c>
      <c r="U26" s="26">
        <f t="shared" si="4"/>
        <v>0</v>
      </c>
      <c r="V26" s="26">
        <f t="shared" si="5"/>
        <v>0</v>
      </c>
      <c r="W26" s="26">
        <f t="shared" si="6"/>
        <v>2</v>
      </c>
      <c r="X26" s="26">
        <f t="shared" si="7"/>
        <v>2</v>
      </c>
      <c r="Y26" s="26">
        <f t="shared" si="8"/>
        <v>0</v>
      </c>
      <c r="Z26" s="26">
        <f t="shared" si="9"/>
        <v>0</v>
      </c>
    </row>
    <row r="27" spans="2:26" ht="20.100000000000001" customHeight="1" thickBot="1" x14ac:dyDescent="0.25">
      <c r="B27" s="7" t="s">
        <v>17</v>
      </c>
      <c r="C27" s="26">
        <v>2</v>
      </c>
      <c r="D27" s="26">
        <v>1</v>
      </c>
      <c r="E27" s="26">
        <v>1</v>
      </c>
      <c r="F27" s="26">
        <v>0</v>
      </c>
      <c r="G27" s="26">
        <v>4</v>
      </c>
      <c r="H27" s="26">
        <v>4</v>
      </c>
      <c r="I27" s="26">
        <v>0</v>
      </c>
      <c r="J27" s="26">
        <v>0</v>
      </c>
      <c r="K27" s="26">
        <v>6</v>
      </c>
      <c r="L27" s="26">
        <v>4</v>
      </c>
      <c r="M27" s="26">
        <v>2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f t="shared" si="2"/>
        <v>6</v>
      </c>
      <c r="T27" s="26">
        <f t="shared" si="3"/>
        <v>5</v>
      </c>
      <c r="U27" s="26">
        <f t="shared" si="4"/>
        <v>1</v>
      </c>
      <c r="V27" s="26">
        <f t="shared" si="5"/>
        <v>0</v>
      </c>
      <c r="W27" s="26">
        <f t="shared" si="6"/>
        <v>6</v>
      </c>
      <c r="X27" s="26">
        <f t="shared" si="7"/>
        <v>4</v>
      </c>
      <c r="Y27" s="26">
        <f t="shared" si="8"/>
        <v>2</v>
      </c>
      <c r="Z27" s="26">
        <f t="shared" si="9"/>
        <v>0</v>
      </c>
    </row>
    <row r="28" spans="2:26" ht="20.100000000000001" customHeight="1" thickBot="1" x14ac:dyDescent="0.25">
      <c r="B28" s="8" t="s">
        <v>18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f t="shared" si="2"/>
        <v>0</v>
      </c>
      <c r="T28" s="26">
        <f t="shared" si="3"/>
        <v>0</v>
      </c>
      <c r="U28" s="26">
        <f t="shared" si="4"/>
        <v>0</v>
      </c>
      <c r="V28" s="26">
        <f t="shared" si="5"/>
        <v>0</v>
      </c>
      <c r="W28" s="26">
        <f t="shared" si="6"/>
        <v>0</v>
      </c>
      <c r="X28" s="26">
        <f t="shared" si="7"/>
        <v>0</v>
      </c>
      <c r="Y28" s="26">
        <f t="shared" si="8"/>
        <v>0</v>
      </c>
      <c r="Z28" s="26">
        <f t="shared" si="9"/>
        <v>0</v>
      </c>
    </row>
    <row r="29" spans="2:26" ht="20.100000000000001" customHeight="1" thickBot="1" x14ac:dyDescent="0.25">
      <c r="B29" s="9" t="s">
        <v>33</v>
      </c>
      <c r="C29" s="13">
        <f>SUM(C12:C28)</f>
        <v>54</v>
      </c>
      <c r="D29" s="13">
        <f t="shared" ref="D29:R29" si="10">SUM(D12:D28)</f>
        <v>34</v>
      </c>
      <c r="E29" s="13">
        <f t="shared" si="10"/>
        <v>11</v>
      </c>
      <c r="F29" s="13">
        <f t="shared" si="10"/>
        <v>9</v>
      </c>
      <c r="G29" s="13">
        <f t="shared" si="10"/>
        <v>19</v>
      </c>
      <c r="H29" s="13">
        <f t="shared" si="10"/>
        <v>16</v>
      </c>
      <c r="I29" s="13">
        <f t="shared" si="10"/>
        <v>3</v>
      </c>
      <c r="J29" s="13">
        <f t="shared" si="10"/>
        <v>0</v>
      </c>
      <c r="K29" s="13">
        <f t="shared" si="10"/>
        <v>94</v>
      </c>
      <c r="L29" s="13">
        <f t="shared" si="10"/>
        <v>59</v>
      </c>
      <c r="M29" s="13">
        <f t="shared" si="10"/>
        <v>17</v>
      </c>
      <c r="N29" s="13">
        <f t="shared" si="10"/>
        <v>18</v>
      </c>
      <c r="O29" s="13">
        <f t="shared" si="10"/>
        <v>28</v>
      </c>
      <c r="P29" s="13">
        <f t="shared" si="10"/>
        <v>27</v>
      </c>
      <c r="Q29" s="13">
        <f t="shared" si="10"/>
        <v>1</v>
      </c>
      <c r="R29" s="13">
        <f t="shared" si="10"/>
        <v>0</v>
      </c>
      <c r="S29" s="13">
        <f>SUM(S12:S28)</f>
        <v>73</v>
      </c>
      <c r="T29" s="13">
        <f t="shared" ref="T29:Z29" si="11">SUM(T12:T28)</f>
        <v>50</v>
      </c>
      <c r="U29" s="13">
        <f t="shared" si="11"/>
        <v>14</v>
      </c>
      <c r="V29" s="13">
        <f t="shared" si="11"/>
        <v>9</v>
      </c>
      <c r="W29" s="13">
        <f t="shared" si="11"/>
        <v>122</v>
      </c>
      <c r="X29" s="13">
        <f t="shared" si="11"/>
        <v>86</v>
      </c>
      <c r="Y29" s="13">
        <f t="shared" si="11"/>
        <v>18</v>
      </c>
      <c r="Z29" s="13">
        <f t="shared" si="11"/>
        <v>18</v>
      </c>
    </row>
    <row r="30" spans="2:26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3" spans="2:14" ht="44.25" customHeight="1" thickBot="1" x14ac:dyDescent="0.25">
      <c r="B33" s="20"/>
      <c r="C33" s="40" t="s">
        <v>122</v>
      </c>
      <c r="D33" s="40"/>
      <c r="E33" s="40"/>
      <c r="F33" s="40"/>
      <c r="G33" s="40" t="s">
        <v>122</v>
      </c>
      <c r="H33" s="40"/>
      <c r="I33" s="40"/>
      <c r="J33" s="40"/>
      <c r="K33" s="40" t="s">
        <v>122</v>
      </c>
      <c r="L33" s="40"/>
      <c r="M33" s="40"/>
      <c r="N33" s="40"/>
    </row>
    <row r="34" spans="2:14" ht="44.25" customHeight="1" thickBot="1" x14ac:dyDescent="0.25">
      <c r="B34" s="20"/>
      <c r="C34" s="62" t="s">
        <v>99</v>
      </c>
      <c r="D34" s="61"/>
      <c r="E34" s="61"/>
      <c r="F34" s="61"/>
      <c r="G34" s="62" t="s">
        <v>101</v>
      </c>
      <c r="H34" s="61"/>
      <c r="I34" s="61"/>
      <c r="J34" s="61"/>
      <c r="K34" s="62" t="s">
        <v>100</v>
      </c>
      <c r="L34" s="61"/>
      <c r="M34" s="61"/>
      <c r="N34" s="61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12">IF(C12=0,"-",IF(K12=0,"-",(K12-C12)/C12))</f>
        <v>0.9285714285714286</v>
      </c>
      <c r="D36" s="15">
        <f t="shared" si="12"/>
        <v>0.45454545454545453</v>
      </c>
      <c r="E36" s="15">
        <f t="shared" si="12"/>
        <v>6</v>
      </c>
      <c r="F36" s="15">
        <f t="shared" si="12"/>
        <v>1</v>
      </c>
      <c r="G36" s="15" t="str">
        <f t="shared" si="12"/>
        <v>-</v>
      </c>
      <c r="H36" s="15" t="str">
        <f t="shared" si="12"/>
        <v>-</v>
      </c>
      <c r="I36" s="15" t="str">
        <f t="shared" si="12"/>
        <v>-</v>
      </c>
      <c r="J36" s="15" t="str">
        <f t="shared" si="12"/>
        <v>-</v>
      </c>
      <c r="K36" s="15">
        <f>IF(S12=0,"-",IF(W12=0,"-",(W12-S12)/S12))</f>
        <v>1.5</v>
      </c>
      <c r="L36" s="15">
        <f>IF(T12=0,"-",IF(X12=0,"-",(X12-T12)/T12))</f>
        <v>1.1818181818181819</v>
      </c>
      <c r="M36" s="15">
        <f>IF(U12=0,"-",IF(Y12=0,"-",(Y12-U12)/U12))</f>
        <v>6</v>
      </c>
      <c r="N36" s="15">
        <f>IF(V12=0,"-",IF(Z12=0,"-",(Z12-V12)/V12))</f>
        <v>1</v>
      </c>
    </row>
    <row r="37" spans="2:14" ht="20.100000000000001" customHeight="1" thickBot="1" x14ac:dyDescent="0.25">
      <c r="B37" s="6" t="s">
        <v>3</v>
      </c>
      <c r="C37" s="15" t="str">
        <f t="shared" ref="C37:J37" si="13">IF(C13=0,"-",IF(K13=0,"-",(K13-C13)/C13))</f>
        <v>-</v>
      </c>
      <c r="D37" s="15" t="str">
        <f t="shared" si="13"/>
        <v>-</v>
      </c>
      <c r="E37" s="15" t="str">
        <f t="shared" si="13"/>
        <v>-</v>
      </c>
      <c r="F37" s="15" t="str">
        <f t="shared" si="13"/>
        <v>-</v>
      </c>
      <c r="G37" s="15" t="str">
        <f t="shared" si="13"/>
        <v>-</v>
      </c>
      <c r="H37" s="15" t="str">
        <f t="shared" si="13"/>
        <v>-</v>
      </c>
      <c r="I37" s="15" t="str">
        <f t="shared" si="13"/>
        <v>-</v>
      </c>
      <c r="J37" s="15" t="str">
        <f t="shared" si="13"/>
        <v>-</v>
      </c>
      <c r="K37" s="15" t="str">
        <f t="shared" ref="K37:N37" si="14">IF(S13=0,"-",IF(W13=0,"-",(W13-S13)/S13))</f>
        <v>-</v>
      </c>
      <c r="L37" s="15" t="str">
        <f t="shared" si="14"/>
        <v>-</v>
      </c>
      <c r="M37" s="15" t="str">
        <f t="shared" si="14"/>
        <v>-</v>
      </c>
      <c r="N37" s="15" t="str">
        <f t="shared" si="14"/>
        <v>-</v>
      </c>
    </row>
    <row r="38" spans="2:14" ht="20.100000000000001" customHeight="1" thickBot="1" x14ac:dyDescent="0.25">
      <c r="B38" s="6" t="s">
        <v>4</v>
      </c>
      <c r="C38" s="15">
        <f t="shared" ref="C38:J38" si="15">IF(C14=0,"-",IF(K14=0,"-",(K14-C14)/C14))</f>
        <v>0.66666666666666663</v>
      </c>
      <c r="D38" s="15">
        <f t="shared" si="15"/>
        <v>2</v>
      </c>
      <c r="E38" s="15">
        <f t="shared" si="15"/>
        <v>0</v>
      </c>
      <c r="F38" s="15" t="str">
        <f t="shared" si="15"/>
        <v>-</v>
      </c>
      <c r="G38" s="15" t="str">
        <f t="shared" si="15"/>
        <v>-</v>
      </c>
      <c r="H38" s="15" t="str">
        <f t="shared" si="15"/>
        <v>-</v>
      </c>
      <c r="I38" s="15" t="str">
        <f t="shared" si="15"/>
        <v>-</v>
      </c>
      <c r="J38" s="15" t="str">
        <f t="shared" si="15"/>
        <v>-</v>
      </c>
      <c r="K38" s="15">
        <f t="shared" ref="K38:N38" si="16">IF(S14=0,"-",IF(W14=0,"-",(W14-S14)/S14))</f>
        <v>0.25</v>
      </c>
      <c r="L38" s="15">
        <f t="shared" si="16"/>
        <v>2</v>
      </c>
      <c r="M38" s="15">
        <f t="shared" si="16"/>
        <v>-0.33333333333333331</v>
      </c>
      <c r="N38" s="15" t="str">
        <f t="shared" si="16"/>
        <v>-</v>
      </c>
    </row>
    <row r="39" spans="2:14" ht="20.100000000000001" customHeight="1" thickBot="1" x14ac:dyDescent="0.25">
      <c r="B39" s="6" t="s">
        <v>5</v>
      </c>
      <c r="C39" s="15" t="str">
        <f t="shared" ref="C39:J39" si="17">IF(C15=0,"-",IF(K15=0,"-",(K15-C15)/C15))</f>
        <v>-</v>
      </c>
      <c r="D39" s="15" t="str">
        <f t="shared" si="17"/>
        <v>-</v>
      </c>
      <c r="E39" s="15" t="str">
        <f t="shared" si="17"/>
        <v>-</v>
      </c>
      <c r="F39" s="15" t="str">
        <f t="shared" si="17"/>
        <v>-</v>
      </c>
      <c r="G39" s="15" t="str">
        <f t="shared" si="17"/>
        <v>-</v>
      </c>
      <c r="H39" s="15" t="str">
        <f t="shared" si="17"/>
        <v>-</v>
      </c>
      <c r="I39" s="15" t="str">
        <f t="shared" si="17"/>
        <v>-</v>
      </c>
      <c r="J39" s="15" t="str">
        <f t="shared" si="17"/>
        <v>-</v>
      </c>
      <c r="K39" s="15" t="str">
        <f t="shared" ref="K39:N39" si="18">IF(S15=0,"-",IF(W15=0,"-",(W15-S15)/S15))</f>
        <v>-</v>
      </c>
      <c r="L39" s="15" t="str">
        <f t="shared" si="18"/>
        <v>-</v>
      </c>
      <c r="M39" s="15" t="str">
        <f t="shared" si="18"/>
        <v>-</v>
      </c>
      <c r="N39" s="15" t="str">
        <f t="shared" si="18"/>
        <v>-</v>
      </c>
    </row>
    <row r="40" spans="2:14" ht="20.100000000000001" customHeight="1" thickBot="1" x14ac:dyDescent="0.25">
      <c r="B40" s="6" t="s">
        <v>6</v>
      </c>
      <c r="C40" s="15" t="str">
        <f t="shared" ref="C40:J40" si="19">IF(C16=0,"-",IF(K16=0,"-",(K16-C16)/C16))</f>
        <v>-</v>
      </c>
      <c r="D40" s="15" t="str">
        <f t="shared" si="19"/>
        <v>-</v>
      </c>
      <c r="E40" s="15" t="str">
        <f t="shared" si="19"/>
        <v>-</v>
      </c>
      <c r="F40" s="15" t="str">
        <f t="shared" si="19"/>
        <v>-</v>
      </c>
      <c r="G40" s="15" t="str">
        <f t="shared" si="19"/>
        <v>-</v>
      </c>
      <c r="H40" s="15" t="str">
        <f t="shared" si="19"/>
        <v>-</v>
      </c>
      <c r="I40" s="15" t="str">
        <f t="shared" si="19"/>
        <v>-</v>
      </c>
      <c r="J40" s="15" t="str">
        <f t="shared" si="19"/>
        <v>-</v>
      </c>
      <c r="K40" s="15">
        <f t="shared" ref="K40:N40" si="20">IF(S16=0,"-",IF(W16=0,"-",(W16-S16)/S16))</f>
        <v>-0.33333333333333331</v>
      </c>
      <c r="L40" s="15">
        <f t="shared" si="20"/>
        <v>1</v>
      </c>
      <c r="M40" s="15" t="str">
        <f t="shared" si="20"/>
        <v>-</v>
      </c>
      <c r="N40" s="15" t="str">
        <f t="shared" si="20"/>
        <v>-</v>
      </c>
    </row>
    <row r="41" spans="2:14" ht="20.100000000000001" customHeight="1" thickBot="1" x14ac:dyDescent="0.25">
      <c r="B41" s="6" t="s">
        <v>7</v>
      </c>
      <c r="C41" s="15" t="str">
        <f t="shared" ref="C41:J41" si="21">IF(C17=0,"-",IF(K17=0,"-",(K17-C17)/C17))</f>
        <v>-</v>
      </c>
      <c r="D41" s="15" t="str">
        <f t="shared" si="21"/>
        <v>-</v>
      </c>
      <c r="E41" s="15" t="str">
        <f t="shared" si="21"/>
        <v>-</v>
      </c>
      <c r="F41" s="15" t="str">
        <f t="shared" si="21"/>
        <v>-</v>
      </c>
      <c r="G41" s="15" t="str">
        <f t="shared" si="21"/>
        <v>-</v>
      </c>
      <c r="H41" s="15" t="str">
        <f t="shared" si="21"/>
        <v>-</v>
      </c>
      <c r="I41" s="15" t="str">
        <f t="shared" si="21"/>
        <v>-</v>
      </c>
      <c r="J41" s="15" t="str">
        <f t="shared" si="21"/>
        <v>-</v>
      </c>
      <c r="K41" s="15" t="str">
        <f t="shared" ref="K41:N41" si="22">IF(S17=0,"-",IF(W17=0,"-",(W17-S17)/S17))</f>
        <v>-</v>
      </c>
      <c r="L41" s="15" t="str">
        <f t="shared" si="22"/>
        <v>-</v>
      </c>
      <c r="M41" s="15" t="str">
        <f t="shared" si="22"/>
        <v>-</v>
      </c>
      <c r="N41" s="15" t="str">
        <f t="shared" si="22"/>
        <v>-</v>
      </c>
    </row>
    <row r="42" spans="2:14" ht="20.100000000000001" customHeight="1" thickBot="1" x14ac:dyDescent="0.25">
      <c r="B42" s="6" t="s">
        <v>8</v>
      </c>
      <c r="C42" s="15" t="str">
        <f t="shared" ref="C42:J42" si="23">IF(C18=0,"-",IF(K18=0,"-",(K18-C18)/C18))</f>
        <v>-</v>
      </c>
      <c r="D42" s="15" t="str">
        <f t="shared" si="23"/>
        <v>-</v>
      </c>
      <c r="E42" s="15" t="str">
        <f t="shared" si="23"/>
        <v>-</v>
      </c>
      <c r="F42" s="15" t="str">
        <f t="shared" si="23"/>
        <v>-</v>
      </c>
      <c r="G42" s="15" t="str">
        <f t="shared" si="23"/>
        <v>-</v>
      </c>
      <c r="H42" s="15" t="str">
        <f t="shared" si="23"/>
        <v>-</v>
      </c>
      <c r="I42" s="15" t="str">
        <f t="shared" si="23"/>
        <v>-</v>
      </c>
      <c r="J42" s="15" t="str">
        <f t="shared" si="23"/>
        <v>-</v>
      </c>
      <c r="K42" s="15" t="str">
        <f t="shared" ref="K42:N42" si="24">IF(S18=0,"-",IF(W18=0,"-",(W18-S18)/S18))</f>
        <v>-</v>
      </c>
      <c r="L42" s="15" t="str">
        <f t="shared" si="24"/>
        <v>-</v>
      </c>
      <c r="M42" s="15" t="str">
        <f t="shared" si="24"/>
        <v>-</v>
      </c>
      <c r="N42" s="15" t="str">
        <f t="shared" si="24"/>
        <v>-</v>
      </c>
    </row>
    <row r="43" spans="2:14" ht="20.100000000000001" customHeight="1" thickBot="1" x14ac:dyDescent="0.25">
      <c r="B43" s="6" t="s">
        <v>9</v>
      </c>
      <c r="C43" s="15">
        <f t="shared" ref="C43:J43" si="25">IF(C19=0,"-",IF(K19=0,"-",(K19-C19)/C19))</f>
        <v>0</v>
      </c>
      <c r="D43" s="15">
        <f t="shared" si="25"/>
        <v>-0.5</v>
      </c>
      <c r="E43" s="15" t="str">
        <f t="shared" si="25"/>
        <v>-</v>
      </c>
      <c r="F43" s="15" t="str">
        <f t="shared" si="25"/>
        <v>-</v>
      </c>
      <c r="G43" s="15" t="str">
        <f t="shared" si="25"/>
        <v>-</v>
      </c>
      <c r="H43" s="15" t="str">
        <f t="shared" si="25"/>
        <v>-</v>
      </c>
      <c r="I43" s="15" t="str">
        <f t="shared" si="25"/>
        <v>-</v>
      </c>
      <c r="J43" s="15" t="str">
        <f t="shared" si="25"/>
        <v>-</v>
      </c>
      <c r="K43" s="15">
        <f t="shared" ref="K43:N43" si="26">IF(S19=0,"-",IF(W19=0,"-",(W19-S19)/S19))</f>
        <v>0.5</v>
      </c>
      <c r="L43" s="15">
        <f t="shared" si="26"/>
        <v>-0.5</v>
      </c>
      <c r="M43" s="15" t="str">
        <f t="shared" si="26"/>
        <v>-</v>
      </c>
      <c r="N43" s="15" t="str">
        <f t="shared" si="26"/>
        <v>-</v>
      </c>
    </row>
    <row r="44" spans="2:14" ht="20.100000000000001" customHeight="1" thickBot="1" x14ac:dyDescent="0.25">
      <c r="B44" s="6" t="s">
        <v>10</v>
      </c>
      <c r="C44" s="15">
        <f t="shared" ref="C44:J44" si="27">IF(C20=0,"-",IF(K20=0,"-",(K20-C20)/C20))</f>
        <v>1.125</v>
      </c>
      <c r="D44" s="15">
        <f t="shared" si="27"/>
        <v>0.8</v>
      </c>
      <c r="E44" s="15">
        <f t="shared" si="27"/>
        <v>-0.5</v>
      </c>
      <c r="F44" s="15">
        <f t="shared" si="27"/>
        <v>6</v>
      </c>
      <c r="G44" s="15">
        <f t="shared" si="27"/>
        <v>0.66666666666666663</v>
      </c>
      <c r="H44" s="15">
        <f t="shared" si="27"/>
        <v>1.5</v>
      </c>
      <c r="I44" s="15" t="str">
        <f t="shared" si="27"/>
        <v>-</v>
      </c>
      <c r="J44" s="15" t="str">
        <f t="shared" si="27"/>
        <v>-</v>
      </c>
      <c r="K44" s="15">
        <f t="shared" ref="K44:N44" si="28">IF(S20=0,"-",IF(W20=0,"-",(W20-S20)/S20))</f>
        <v>1</v>
      </c>
      <c r="L44" s="15">
        <f t="shared" si="28"/>
        <v>1</v>
      </c>
      <c r="M44" s="15">
        <f t="shared" si="28"/>
        <v>-0.66666666666666663</v>
      </c>
      <c r="N44" s="15">
        <f t="shared" si="28"/>
        <v>6</v>
      </c>
    </row>
    <row r="45" spans="2:14" ht="20.100000000000001" customHeight="1" thickBot="1" x14ac:dyDescent="0.25">
      <c r="B45" s="6" t="s">
        <v>11</v>
      </c>
      <c r="C45" s="15">
        <f t="shared" ref="C45:J45" si="29">IF(C21=0,"-",IF(K21=0,"-",(K21-C21)/C21))</f>
        <v>1.2857142857142858</v>
      </c>
      <c r="D45" s="15">
        <f t="shared" si="29"/>
        <v>1.2</v>
      </c>
      <c r="E45" s="15">
        <f t="shared" si="29"/>
        <v>1</v>
      </c>
      <c r="F45" s="15">
        <f t="shared" si="29"/>
        <v>2</v>
      </c>
      <c r="G45" s="15">
        <f t="shared" si="29"/>
        <v>-0.42857142857142855</v>
      </c>
      <c r="H45" s="15">
        <f t="shared" si="29"/>
        <v>-0.42857142857142855</v>
      </c>
      <c r="I45" s="15" t="str">
        <f t="shared" si="29"/>
        <v>-</v>
      </c>
      <c r="J45" s="15" t="str">
        <f t="shared" si="29"/>
        <v>-</v>
      </c>
      <c r="K45" s="15">
        <f t="shared" ref="K45:N45" si="30">IF(S21=0,"-",IF(W21=0,"-",(W21-S21)/S21))</f>
        <v>0.42857142857142855</v>
      </c>
      <c r="L45" s="15">
        <f t="shared" si="30"/>
        <v>0.25</v>
      </c>
      <c r="M45" s="15">
        <f t="shared" si="30"/>
        <v>1</v>
      </c>
      <c r="N45" s="15">
        <f t="shared" si="30"/>
        <v>2</v>
      </c>
    </row>
    <row r="46" spans="2:14" ht="20.100000000000001" customHeight="1" thickBot="1" x14ac:dyDescent="0.25">
      <c r="B46" s="6" t="s">
        <v>12</v>
      </c>
      <c r="C46" s="15" t="str">
        <f t="shared" ref="C46:J46" si="31">IF(C22=0,"-",IF(K22=0,"-",(K22-C22)/C22))</f>
        <v>-</v>
      </c>
      <c r="D46" s="15" t="str">
        <f t="shared" si="31"/>
        <v>-</v>
      </c>
      <c r="E46" s="15" t="str">
        <f t="shared" si="31"/>
        <v>-</v>
      </c>
      <c r="F46" s="15" t="str">
        <f t="shared" si="31"/>
        <v>-</v>
      </c>
      <c r="G46" s="15" t="str">
        <f t="shared" si="31"/>
        <v>-</v>
      </c>
      <c r="H46" s="15" t="str">
        <f t="shared" si="31"/>
        <v>-</v>
      </c>
      <c r="I46" s="15" t="str">
        <f t="shared" si="31"/>
        <v>-</v>
      </c>
      <c r="J46" s="15" t="str">
        <f t="shared" si="31"/>
        <v>-</v>
      </c>
      <c r="K46" s="15" t="str">
        <f t="shared" ref="K46:N46" si="32">IF(S22=0,"-",IF(W22=0,"-",(W22-S22)/S22))</f>
        <v>-</v>
      </c>
      <c r="L46" s="15" t="str">
        <f t="shared" si="32"/>
        <v>-</v>
      </c>
      <c r="M46" s="15" t="str">
        <f t="shared" si="32"/>
        <v>-</v>
      </c>
      <c r="N46" s="15" t="str">
        <f t="shared" si="32"/>
        <v>-</v>
      </c>
    </row>
    <row r="47" spans="2:14" ht="20.100000000000001" customHeight="1" thickBot="1" x14ac:dyDescent="0.25">
      <c r="B47" s="6" t="s">
        <v>13</v>
      </c>
      <c r="C47" s="15">
        <f t="shared" ref="C47:J47" si="33">IF(C23=0,"-",IF(K23=0,"-",(K23-C23)/C23))</f>
        <v>3</v>
      </c>
      <c r="D47" s="15">
        <f t="shared" si="33"/>
        <v>2</v>
      </c>
      <c r="E47" s="15" t="str">
        <f t="shared" si="33"/>
        <v>-</v>
      </c>
      <c r="F47" s="15" t="str">
        <f t="shared" si="33"/>
        <v>-</v>
      </c>
      <c r="G47" s="15" t="str">
        <f t="shared" si="33"/>
        <v>-</v>
      </c>
      <c r="H47" s="15" t="str">
        <f t="shared" si="33"/>
        <v>-</v>
      </c>
      <c r="I47" s="15" t="str">
        <f t="shared" si="33"/>
        <v>-</v>
      </c>
      <c r="J47" s="15" t="str">
        <f t="shared" si="33"/>
        <v>-</v>
      </c>
      <c r="K47" s="15">
        <f t="shared" ref="K47:N47" si="34">IF(S23=0,"-",IF(W23=0,"-",(W23-S23)/S23))</f>
        <v>4</v>
      </c>
      <c r="L47" s="15">
        <f t="shared" si="34"/>
        <v>3</v>
      </c>
      <c r="M47" s="15" t="str">
        <f t="shared" si="34"/>
        <v>-</v>
      </c>
      <c r="N47" s="15" t="str">
        <f t="shared" si="34"/>
        <v>-</v>
      </c>
    </row>
    <row r="48" spans="2:14" ht="20.100000000000001" customHeight="1" thickBot="1" x14ac:dyDescent="0.25">
      <c r="B48" s="6" t="s">
        <v>14</v>
      </c>
      <c r="C48" s="15">
        <f t="shared" ref="C48:J48" si="35">IF(C24=0,"-",IF(K24=0,"-",(K24-C24)/C24))</f>
        <v>-0.22222222222222221</v>
      </c>
      <c r="D48" s="15">
        <f t="shared" si="35"/>
        <v>0</v>
      </c>
      <c r="E48" s="15">
        <f t="shared" si="35"/>
        <v>-0.5</v>
      </c>
      <c r="F48" s="15">
        <f t="shared" si="35"/>
        <v>-0.33333333333333331</v>
      </c>
      <c r="G48" s="15">
        <f t="shared" si="35"/>
        <v>0</v>
      </c>
      <c r="H48" s="15">
        <f t="shared" si="35"/>
        <v>0.5</v>
      </c>
      <c r="I48" s="15" t="str">
        <f t="shared" si="35"/>
        <v>-</v>
      </c>
      <c r="J48" s="15" t="str">
        <f t="shared" si="35"/>
        <v>-</v>
      </c>
      <c r="K48" s="15">
        <f t="shared" ref="K48:N48" si="36">IF(S24=0,"-",IF(W24=0,"-",(W24-S24)/S24))</f>
        <v>-0.16666666666666666</v>
      </c>
      <c r="L48" s="15">
        <f t="shared" si="36"/>
        <v>0.16666666666666666</v>
      </c>
      <c r="M48" s="15">
        <f t="shared" si="36"/>
        <v>-0.66666666666666663</v>
      </c>
      <c r="N48" s="15">
        <f t="shared" si="36"/>
        <v>-0.33333333333333331</v>
      </c>
    </row>
    <row r="49" spans="2:14" ht="20.100000000000001" customHeight="1" thickBot="1" x14ac:dyDescent="0.25">
      <c r="B49" s="6" t="s">
        <v>15</v>
      </c>
      <c r="C49" s="15">
        <f t="shared" ref="C49:J49" si="37">IF(C25=0,"-",IF(K25=0,"-",(K25-C25)/C25))</f>
        <v>-0.5</v>
      </c>
      <c r="D49" s="15" t="str">
        <f t="shared" si="37"/>
        <v>-</v>
      </c>
      <c r="E49" s="15" t="str">
        <f t="shared" si="37"/>
        <v>-</v>
      </c>
      <c r="F49" s="15" t="str">
        <f t="shared" si="37"/>
        <v>-</v>
      </c>
      <c r="G49" s="15" t="str">
        <f t="shared" si="37"/>
        <v>-</v>
      </c>
      <c r="H49" s="15" t="str">
        <f t="shared" si="37"/>
        <v>-</v>
      </c>
      <c r="I49" s="15" t="str">
        <f t="shared" si="37"/>
        <v>-</v>
      </c>
      <c r="J49" s="15" t="str">
        <f t="shared" si="37"/>
        <v>-</v>
      </c>
      <c r="K49" s="15">
        <f t="shared" ref="K49:N49" si="38">IF(S25=0,"-",IF(W25=0,"-",(W25-S25)/S25))</f>
        <v>-0.5</v>
      </c>
      <c r="L49" s="15" t="str">
        <f t="shared" si="38"/>
        <v>-</v>
      </c>
      <c r="M49" s="15" t="str">
        <f t="shared" si="38"/>
        <v>-</v>
      </c>
      <c r="N49" s="15" t="str">
        <f t="shared" si="38"/>
        <v>-</v>
      </c>
    </row>
    <row r="50" spans="2:14" ht="20.100000000000001" customHeight="1" thickBot="1" x14ac:dyDescent="0.25">
      <c r="B50" s="6" t="s">
        <v>16</v>
      </c>
      <c r="C50" s="15" t="str">
        <f t="shared" ref="C50:J50" si="39">IF(C26=0,"-",IF(K26=0,"-",(K26-C26)/C26))</f>
        <v>-</v>
      </c>
      <c r="D50" s="15" t="str">
        <f t="shared" si="39"/>
        <v>-</v>
      </c>
      <c r="E50" s="15" t="str">
        <f t="shared" si="39"/>
        <v>-</v>
      </c>
      <c r="F50" s="15" t="str">
        <f t="shared" si="39"/>
        <v>-</v>
      </c>
      <c r="G50" s="15">
        <f t="shared" si="39"/>
        <v>0</v>
      </c>
      <c r="H50" s="15">
        <f t="shared" si="39"/>
        <v>0</v>
      </c>
      <c r="I50" s="15" t="str">
        <f t="shared" si="39"/>
        <v>-</v>
      </c>
      <c r="J50" s="15" t="str">
        <f t="shared" si="39"/>
        <v>-</v>
      </c>
      <c r="K50" s="15">
        <f t="shared" ref="K50:N50" si="40">IF(S26=0,"-",IF(W26=0,"-",(W26-S26)/S26))</f>
        <v>1</v>
      </c>
      <c r="L50" s="15">
        <f t="shared" si="40"/>
        <v>1</v>
      </c>
      <c r="M50" s="15" t="str">
        <f t="shared" si="40"/>
        <v>-</v>
      </c>
      <c r="N50" s="15" t="str">
        <f t="shared" si="40"/>
        <v>-</v>
      </c>
    </row>
    <row r="51" spans="2:14" ht="20.100000000000001" customHeight="1" thickBot="1" x14ac:dyDescent="0.25">
      <c r="B51" s="7" t="s">
        <v>17</v>
      </c>
      <c r="C51" s="15">
        <f t="shared" ref="C51:J51" si="41">IF(C27=0,"-",IF(K27=0,"-",(K27-C27)/C27))</f>
        <v>2</v>
      </c>
      <c r="D51" s="15">
        <f t="shared" si="41"/>
        <v>3</v>
      </c>
      <c r="E51" s="15">
        <f t="shared" si="41"/>
        <v>1</v>
      </c>
      <c r="F51" s="15" t="str">
        <f t="shared" si="41"/>
        <v>-</v>
      </c>
      <c r="G51" s="15" t="str">
        <f t="shared" si="41"/>
        <v>-</v>
      </c>
      <c r="H51" s="15" t="str">
        <f t="shared" si="41"/>
        <v>-</v>
      </c>
      <c r="I51" s="15" t="str">
        <f t="shared" si="41"/>
        <v>-</v>
      </c>
      <c r="J51" s="15" t="str">
        <f t="shared" si="41"/>
        <v>-</v>
      </c>
      <c r="K51" s="15">
        <f t="shared" ref="K51:N51" si="42">IF(S27=0,"-",IF(W27=0,"-",(W27-S27)/S27))</f>
        <v>0</v>
      </c>
      <c r="L51" s="15">
        <f t="shared" si="42"/>
        <v>-0.2</v>
      </c>
      <c r="M51" s="15">
        <f t="shared" si="42"/>
        <v>1</v>
      </c>
      <c r="N51" s="15" t="str">
        <f t="shared" si="42"/>
        <v>-</v>
      </c>
    </row>
    <row r="52" spans="2:14" ht="20.100000000000001" customHeight="1" thickBot="1" x14ac:dyDescent="0.25">
      <c r="B52" s="8" t="s">
        <v>18</v>
      </c>
      <c r="C52" s="15" t="str">
        <f t="shared" ref="C52:J52" si="43">IF(C28=0,"-",IF(K28=0,"-",(K28-C28)/C28))</f>
        <v>-</v>
      </c>
      <c r="D52" s="15" t="str">
        <f t="shared" si="43"/>
        <v>-</v>
      </c>
      <c r="E52" s="15" t="str">
        <f t="shared" si="43"/>
        <v>-</v>
      </c>
      <c r="F52" s="15" t="str">
        <f t="shared" si="43"/>
        <v>-</v>
      </c>
      <c r="G52" s="15" t="str">
        <f t="shared" si="43"/>
        <v>-</v>
      </c>
      <c r="H52" s="15" t="str">
        <f t="shared" si="43"/>
        <v>-</v>
      </c>
      <c r="I52" s="15" t="str">
        <f t="shared" si="43"/>
        <v>-</v>
      </c>
      <c r="J52" s="15" t="str">
        <f t="shared" si="43"/>
        <v>-</v>
      </c>
      <c r="K52" s="15" t="str">
        <f t="shared" ref="K52:N52" si="44">IF(S28=0,"-",IF(W28=0,"-",(W28-S28)/S28))</f>
        <v>-</v>
      </c>
      <c r="L52" s="15" t="str">
        <f t="shared" si="44"/>
        <v>-</v>
      </c>
      <c r="M52" s="15" t="str">
        <f t="shared" si="44"/>
        <v>-</v>
      </c>
      <c r="N52" s="15" t="str">
        <f t="shared" si="44"/>
        <v>-</v>
      </c>
    </row>
    <row r="53" spans="2:14" ht="20.100000000000001" customHeight="1" thickBot="1" x14ac:dyDescent="0.25">
      <c r="B53" s="9" t="s">
        <v>33</v>
      </c>
      <c r="C53" s="16">
        <f t="shared" ref="C53:J53" si="45">IF(C29=0,"-",IF(K29=0,"-",(K29-C29)/C29))</f>
        <v>0.7407407407407407</v>
      </c>
      <c r="D53" s="16">
        <f t="shared" si="45"/>
        <v>0.73529411764705888</v>
      </c>
      <c r="E53" s="16">
        <f t="shared" si="45"/>
        <v>0.54545454545454541</v>
      </c>
      <c r="F53" s="16">
        <f t="shared" si="45"/>
        <v>1</v>
      </c>
      <c r="G53" s="16">
        <f t="shared" si="45"/>
        <v>0.47368421052631576</v>
      </c>
      <c r="H53" s="16">
        <f t="shared" si="45"/>
        <v>0.6875</v>
      </c>
      <c r="I53" s="16">
        <f t="shared" si="45"/>
        <v>-0.66666666666666663</v>
      </c>
      <c r="J53" s="16" t="str">
        <f t="shared" si="45"/>
        <v>-</v>
      </c>
      <c r="K53" s="16">
        <f t="shared" ref="K53:N53" si="46">IF(S29=0,"-",IF(W29=0,"-",(W29-S29)/S29))</f>
        <v>0.67123287671232879</v>
      </c>
      <c r="L53" s="16">
        <f t="shared" si="46"/>
        <v>0.72</v>
      </c>
      <c r="M53" s="16">
        <f t="shared" si="46"/>
        <v>0.2857142857142857</v>
      </c>
      <c r="N53" s="16">
        <f t="shared" si="46"/>
        <v>1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B9:B11"/>
    <mergeCell ref="O10:R10"/>
    <mergeCell ref="C33:F33"/>
    <mergeCell ref="C34:F34"/>
    <mergeCell ref="G33:J33"/>
    <mergeCell ref="G34:J34"/>
    <mergeCell ref="K33:N33"/>
    <mergeCell ref="K34:N34"/>
    <mergeCell ref="S9:V9"/>
    <mergeCell ref="W9:Z9"/>
    <mergeCell ref="S10:Z10"/>
    <mergeCell ref="C10:F10"/>
    <mergeCell ref="G10:J10"/>
    <mergeCell ref="C9:J9"/>
    <mergeCell ref="K9:R9"/>
    <mergeCell ref="K10:N10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9" t="s">
        <v>119</v>
      </c>
      <c r="D8" s="59"/>
      <c r="E8" s="59"/>
      <c r="F8" s="59"/>
      <c r="G8" s="39"/>
      <c r="H8" s="58" t="s">
        <v>120</v>
      </c>
      <c r="I8" s="59"/>
      <c r="J8" s="59"/>
      <c r="K8" s="59"/>
      <c r="L8" s="39"/>
      <c r="M8" s="58" t="s">
        <v>122</v>
      </c>
      <c r="N8" s="59"/>
      <c r="O8" s="59"/>
      <c r="P8" s="59"/>
      <c r="Q8" s="39"/>
    </row>
    <row r="9" spans="2:17" ht="44.25" customHeight="1" thickBot="1" x14ac:dyDescent="0.25">
      <c r="C9" s="49" t="s">
        <v>85</v>
      </c>
      <c r="D9" s="49"/>
      <c r="E9" s="49"/>
      <c r="F9" s="49"/>
      <c r="G9" s="50"/>
      <c r="H9" s="49" t="s">
        <v>85</v>
      </c>
      <c r="I9" s="49"/>
      <c r="J9" s="49"/>
      <c r="K9" s="49"/>
      <c r="L9" s="50"/>
      <c r="M9" s="49" t="s">
        <v>85</v>
      </c>
      <c r="N9" s="49"/>
      <c r="O9" s="49"/>
      <c r="P9" s="49"/>
      <c r="Q9" s="5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14</v>
      </c>
      <c r="D11" s="26">
        <v>9</v>
      </c>
      <c r="E11" s="26">
        <v>5</v>
      </c>
      <c r="F11" s="26">
        <v>0</v>
      </c>
      <c r="G11" s="26">
        <v>0</v>
      </c>
      <c r="H11" s="26">
        <v>35</v>
      </c>
      <c r="I11" s="26">
        <v>20</v>
      </c>
      <c r="J11" s="26">
        <v>7</v>
      </c>
      <c r="K11" s="26">
        <v>7</v>
      </c>
      <c r="L11" s="26">
        <v>1</v>
      </c>
      <c r="M11" s="15">
        <f>IF(C11=0,"-",IF(H11=0,"-",(H11-C11)/C11))</f>
        <v>1.5</v>
      </c>
      <c r="N11" s="15">
        <f t="shared" ref="N11:Q28" si="0">IF(D11=0,"-",IF(I11=0,"-",(I11-D11)/D11))</f>
        <v>1.2222222222222223</v>
      </c>
      <c r="O11" s="15">
        <f t="shared" si="0"/>
        <v>0.4</v>
      </c>
      <c r="P11" s="15" t="str">
        <f t="shared" si="0"/>
        <v>-</v>
      </c>
      <c r="Q11" s="15" t="str">
        <f t="shared" si="0"/>
        <v>-</v>
      </c>
    </row>
    <row r="12" spans="2:17" ht="20.100000000000001" customHeight="1" thickBot="1" x14ac:dyDescent="0.25">
      <c r="B12" s="6" t="s">
        <v>3</v>
      </c>
      <c r="C12" s="26">
        <v>1</v>
      </c>
      <c r="D12" s="26">
        <v>0</v>
      </c>
      <c r="E12" s="26">
        <v>1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15" t="str">
        <f t="shared" ref="M12:M28" si="1">IF(C12=0,"-",IF(H12=0,"-",(H12-C12)/C12))</f>
        <v>-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4</v>
      </c>
      <c r="D13" s="26">
        <v>3</v>
      </c>
      <c r="E13" s="26">
        <v>0</v>
      </c>
      <c r="F13" s="26">
        <v>1</v>
      </c>
      <c r="G13" s="26">
        <v>0</v>
      </c>
      <c r="H13" s="26">
        <v>5</v>
      </c>
      <c r="I13" s="26">
        <v>4</v>
      </c>
      <c r="J13" s="26">
        <v>1</v>
      </c>
      <c r="K13" s="26">
        <v>0</v>
      </c>
      <c r="L13" s="26">
        <v>0</v>
      </c>
      <c r="M13" s="15">
        <f t="shared" si="1"/>
        <v>0.25</v>
      </c>
      <c r="N13" s="15">
        <f t="shared" si="0"/>
        <v>0.33333333333333331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4</v>
      </c>
      <c r="I14" s="26">
        <v>1</v>
      </c>
      <c r="J14" s="26">
        <v>2</v>
      </c>
      <c r="K14" s="26">
        <v>1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3</v>
      </c>
      <c r="D15" s="26">
        <v>3</v>
      </c>
      <c r="E15" s="26">
        <v>0</v>
      </c>
      <c r="F15" s="26">
        <v>0</v>
      </c>
      <c r="G15" s="26">
        <v>0</v>
      </c>
      <c r="H15" s="26">
        <v>2</v>
      </c>
      <c r="I15" s="26">
        <v>0</v>
      </c>
      <c r="J15" s="26">
        <v>0</v>
      </c>
      <c r="K15" s="26">
        <v>2</v>
      </c>
      <c r="L15" s="26">
        <v>0</v>
      </c>
      <c r="M15" s="15">
        <f t="shared" si="1"/>
        <v>-0.33333333333333331</v>
      </c>
      <c r="N15" s="15" t="str">
        <f t="shared" si="0"/>
        <v>-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2</v>
      </c>
      <c r="I16" s="26">
        <v>2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5</v>
      </c>
      <c r="I17" s="26">
        <v>3</v>
      </c>
      <c r="J17" s="26">
        <v>0</v>
      </c>
      <c r="K17" s="26">
        <v>1</v>
      </c>
      <c r="L17" s="26">
        <v>1</v>
      </c>
      <c r="M17" s="15" t="str">
        <f t="shared" si="1"/>
        <v>-</v>
      </c>
      <c r="N17" s="15" t="str">
        <f t="shared" si="0"/>
        <v>-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2</v>
      </c>
      <c r="D18" s="26">
        <v>2</v>
      </c>
      <c r="E18" s="26">
        <v>0</v>
      </c>
      <c r="F18" s="26">
        <v>0</v>
      </c>
      <c r="G18" s="26">
        <v>0</v>
      </c>
      <c r="H18" s="26">
        <v>3</v>
      </c>
      <c r="I18" s="26">
        <v>2</v>
      </c>
      <c r="J18" s="26">
        <v>0</v>
      </c>
      <c r="K18" s="26">
        <v>0</v>
      </c>
      <c r="L18" s="26">
        <v>1</v>
      </c>
      <c r="M18" s="15">
        <f t="shared" si="1"/>
        <v>0.5</v>
      </c>
      <c r="N18" s="15">
        <f t="shared" si="0"/>
        <v>0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11</v>
      </c>
      <c r="D19" s="26">
        <v>3</v>
      </c>
      <c r="E19" s="26">
        <v>5</v>
      </c>
      <c r="F19" s="26">
        <v>3</v>
      </c>
      <c r="G19" s="26">
        <v>0</v>
      </c>
      <c r="H19" s="26">
        <v>22</v>
      </c>
      <c r="I19" s="26">
        <v>10</v>
      </c>
      <c r="J19" s="26">
        <v>7</v>
      </c>
      <c r="K19" s="26">
        <v>5</v>
      </c>
      <c r="L19" s="26">
        <v>0</v>
      </c>
      <c r="M19" s="15">
        <f t="shared" si="1"/>
        <v>1</v>
      </c>
      <c r="N19" s="15">
        <f t="shared" si="0"/>
        <v>2.3333333333333335</v>
      </c>
      <c r="O19" s="15">
        <f t="shared" si="0"/>
        <v>0.4</v>
      </c>
      <c r="P19" s="15">
        <f t="shared" si="0"/>
        <v>0.66666666666666663</v>
      </c>
      <c r="Q19" s="15" t="str">
        <f t="shared" si="0"/>
        <v>-</v>
      </c>
    </row>
    <row r="20" spans="2:17" ht="20.100000000000001" customHeight="1" thickBot="1" x14ac:dyDescent="0.25">
      <c r="B20" s="6" t="s">
        <v>11</v>
      </c>
      <c r="C20" s="26">
        <v>14</v>
      </c>
      <c r="D20" s="26">
        <v>5</v>
      </c>
      <c r="E20" s="26">
        <v>2</v>
      </c>
      <c r="F20" s="26">
        <v>5</v>
      </c>
      <c r="G20" s="26">
        <v>2</v>
      </c>
      <c r="H20" s="26">
        <v>20</v>
      </c>
      <c r="I20" s="26">
        <v>13</v>
      </c>
      <c r="J20" s="26">
        <v>3</v>
      </c>
      <c r="K20" s="26">
        <v>3</v>
      </c>
      <c r="L20" s="26">
        <v>1</v>
      </c>
      <c r="M20" s="15">
        <f t="shared" si="1"/>
        <v>0.42857142857142855</v>
      </c>
      <c r="N20" s="15">
        <f t="shared" si="0"/>
        <v>1.6</v>
      </c>
      <c r="O20" s="15">
        <f t="shared" si="0"/>
        <v>0.5</v>
      </c>
      <c r="P20" s="15">
        <f t="shared" si="0"/>
        <v>-0.4</v>
      </c>
      <c r="Q20" s="15">
        <f t="shared" si="0"/>
        <v>-0.5</v>
      </c>
    </row>
    <row r="21" spans="2:17" ht="20.100000000000001" customHeight="1" thickBot="1" x14ac:dyDescent="0.25">
      <c r="B21" s="6" t="s">
        <v>12</v>
      </c>
      <c r="C21" s="26">
        <v>2</v>
      </c>
      <c r="D21" s="26">
        <v>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1</v>
      </c>
      <c r="D22" s="26">
        <v>0</v>
      </c>
      <c r="E22" s="26">
        <v>1</v>
      </c>
      <c r="F22" s="26">
        <v>0</v>
      </c>
      <c r="G22" s="26">
        <v>0</v>
      </c>
      <c r="H22" s="26">
        <v>5</v>
      </c>
      <c r="I22" s="26">
        <v>3</v>
      </c>
      <c r="J22" s="26">
        <v>1</v>
      </c>
      <c r="K22" s="26">
        <v>1</v>
      </c>
      <c r="L22" s="26">
        <v>0</v>
      </c>
      <c r="M22" s="15">
        <f t="shared" si="1"/>
        <v>4</v>
      </c>
      <c r="N22" s="15" t="str">
        <f t="shared" si="0"/>
        <v>-</v>
      </c>
      <c r="O22" s="15">
        <f t="shared" si="0"/>
        <v>0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12</v>
      </c>
      <c r="D23" s="26">
        <v>2</v>
      </c>
      <c r="E23" s="26">
        <v>7</v>
      </c>
      <c r="F23" s="26">
        <v>1</v>
      </c>
      <c r="G23" s="26">
        <v>2</v>
      </c>
      <c r="H23" s="26">
        <v>10</v>
      </c>
      <c r="I23" s="26">
        <v>5</v>
      </c>
      <c r="J23" s="26">
        <v>2</v>
      </c>
      <c r="K23" s="26">
        <v>1</v>
      </c>
      <c r="L23" s="26">
        <v>2</v>
      </c>
      <c r="M23" s="15">
        <f t="shared" si="1"/>
        <v>-0.16666666666666666</v>
      </c>
      <c r="N23" s="15">
        <f t="shared" si="0"/>
        <v>1.5</v>
      </c>
      <c r="O23" s="15">
        <f t="shared" si="0"/>
        <v>-0.7142857142857143</v>
      </c>
      <c r="P23" s="15">
        <f t="shared" si="0"/>
        <v>0</v>
      </c>
      <c r="Q23" s="15">
        <f t="shared" si="0"/>
        <v>0</v>
      </c>
    </row>
    <row r="24" spans="2:17" ht="20.100000000000001" customHeight="1" thickBot="1" x14ac:dyDescent="0.25">
      <c r="B24" s="6" t="s">
        <v>15</v>
      </c>
      <c r="C24" s="26">
        <v>2</v>
      </c>
      <c r="D24" s="26">
        <v>0</v>
      </c>
      <c r="E24" s="26">
        <v>2</v>
      </c>
      <c r="F24" s="26">
        <v>0</v>
      </c>
      <c r="G24" s="26">
        <v>0</v>
      </c>
      <c r="H24" s="26">
        <v>1</v>
      </c>
      <c r="I24" s="26">
        <v>0</v>
      </c>
      <c r="J24" s="26">
        <v>1</v>
      </c>
      <c r="K24" s="26">
        <v>0</v>
      </c>
      <c r="L24" s="26">
        <v>0</v>
      </c>
      <c r="M24" s="15">
        <f t="shared" si="1"/>
        <v>-0.5</v>
      </c>
      <c r="N24" s="15" t="str">
        <f t="shared" si="0"/>
        <v>-</v>
      </c>
      <c r="O24" s="15">
        <f t="shared" si="0"/>
        <v>-0.5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1</v>
      </c>
      <c r="D25" s="26">
        <v>0</v>
      </c>
      <c r="E25" s="26">
        <v>0</v>
      </c>
      <c r="F25" s="26">
        <v>0</v>
      </c>
      <c r="G25" s="26">
        <v>1</v>
      </c>
      <c r="H25" s="26">
        <v>2</v>
      </c>
      <c r="I25" s="26">
        <v>0</v>
      </c>
      <c r="J25" s="26">
        <v>1</v>
      </c>
      <c r="K25" s="26">
        <v>0</v>
      </c>
      <c r="L25" s="26">
        <v>1</v>
      </c>
      <c r="M25" s="15">
        <f t="shared" si="1"/>
        <v>1</v>
      </c>
      <c r="N25" s="15" t="str">
        <f t="shared" si="0"/>
        <v>-</v>
      </c>
      <c r="O25" s="15" t="str">
        <f t="shared" si="0"/>
        <v>-</v>
      </c>
      <c r="P25" s="15" t="str">
        <f t="shared" si="0"/>
        <v>-</v>
      </c>
      <c r="Q25" s="15">
        <f t="shared" si="0"/>
        <v>0</v>
      </c>
    </row>
    <row r="26" spans="2:17" ht="20.100000000000001" customHeight="1" thickBot="1" x14ac:dyDescent="0.25">
      <c r="B26" s="7" t="s">
        <v>17</v>
      </c>
      <c r="C26" s="26">
        <v>6</v>
      </c>
      <c r="D26" s="26">
        <v>2</v>
      </c>
      <c r="E26" s="26">
        <v>0</v>
      </c>
      <c r="F26" s="26">
        <v>1</v>
      </c>
      <c r="G26" s="26">
        <v>3</v>
      </c>
      <c r="H26" s="26">
        <v>6</v>
      </c>
      <c r="I26" s="26">
        <v>5</v>
      </c>
      <c r="J26" s="26">
        <v>1</v>
      </c>
      <c r="K26" s="26">
        <v>0</v>
      </c>
      <c r="L26" s="26">
        <v>0</v>
      </c>
      <c r="M26" s="15">
        <f t="shared" si="1"/>
        <v>0</v>
      </c>
      <c r="N26" s="15">
        <f t="shared" si="0"/>
        <v>1.5</v>
      </c>
      <c r="O26" s="15" t="str">
        <f t="shared" si="0"/>
        <v>-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73</v>
      </c>
      <c r="D28" s="13">
        <f t="shared" ref="D28:L28" si="2">SUM(D11:D27)</f>
        <v>31</v>
      </c>
      <c r="E28" s="13">
        <f t="shared" si="2"/>
        <v>23</v>
      </c>
      <c r="F28" s="13">
        <f t="shared" si="2"/>
        <v>11</v>
      </c>
      <c r="G28" s="13">
        <f t="shared" si="2"/>
        <v>8</v>
      </c>
      <c r="H28" s="13">
        <f t="shared" si="2"/>
        <v>122</v>
      </c>
      <c r="I28" s="13">
        <f t="shared" si="2"/>
        <v>68</v>
      </c>
      <c r="J28" s="13">
        <f t="shared" si="2"/>
        <v>26</v>
      </c>
      <c r="K28" s="13">
        <f t="shared" si="2"/>
        <v>21</v>
      </c>
      <c r="L28" s="13">
        <f t="shared" si="2"/>
        <v>7</v>
      </c>
      <c r="M28" s="16">
        <f t="shared" si="1"/>
        <v>0.67123287671232879</v>
      </c>
      <c r="N28" s="16">
        <f t="shared" si="0"/>
        <v>1.1935483870967742</v>
      </c>
      <c r="O28" s="16">
        <f t="shared" si="0"/>
        <v>0.13043478260869565</v>
      </c>
      <c r="P28" s="16">
        <f t="shared" si="0"/>
        <v>0.90909090909090906</v>
      </c>
      <c r="Q28" s="16">
        <f t="shared" si="0"/>
        <v>-0.125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2" spans="2:17" ht="44.25" customHeight="1" thickBot="1" x14ac:dyDescent="0.25">
      <c r="C32" s="59" t="s">
        <v>119</v>
      </c>
      <c r="D32" s="59"/>
      <c r="E32" s="59"/>
      <c r="F32" s="59"/>
      <c r="G32" s="39"/>
      <c r="H32" s="58" t="s">
        <v>120</v>
      </c>
      <c r="I32" s="59"/>
      <c r="J32" s="59"/>
      <c r="K32" s="59"/>
      <c r="L32" s="39"/>
      <c r="M32" s="58" t="s">
        <v>122</v>
      </c>
      <c r="N32" s="59"/>
      <c r="O32" s="59"/>
      <c r="P32" s="59"/>
      <c r="Q32" s="39"/>
    </row>
    <row r="33" spans="2:17" ht="44.25" customHeight="1" thickBot="1" x14ac:dyDescent="0.25">
      <c r="C33" s="49" t="s">
        <v>86</v>
      </c>
      <c r="D33" s="49"/>
      <c r="E33" s="49"/>
      <c r="F33" s="49"/>
      <c r="G33" s="50"/>
      <c r="H33" s="49" t="s">
        <v>86</v>
      </c>
      <c r="I33" s="49"/>
      <c r="J33" s="49"/>
      <c r="K33" s="49"/>
      <c r="L33" s="50"/>
      <c r="M33" s="49" t="s">
        <v>86</v>
      </c>
      <c r="N33" s="49"/>
      <c r="O33" s="49"/>
      <c r="P33" s="49"/>
      <c r="Q33" s="50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5" t="str">
        <f>IF(C35=0,"-",IF(H35=0,"-",(H35-C35)/C35))</f>
        <v>-</v>
      </c>
      <c r="N35" s="15" t="str">
        <f t="shared" ref="N35:N52" si="3">IF(D35=0,"-",IF(I35=0,"-",(I35-D35)/D35))</f>
        <v>-</v>
      </c>
      <c r="O35" s="15" t="str">
        <f t="shared" ref="O35:O52" si="4">IF(E35=0,"-",IF(J35=0,"-",(J35-E35)/E35))</f>
        <v>-</v>
      </c>
      <c r="P35" s="15" t="str">
        <f t="shared" ref="P35:P52" si="5">IF(F35=0,"-",IF(K35=0,"-",(K35-F35)/F35))</f>
        <v>-</v>
      </c>
      <c r="Q35" s="15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15" t="str">
        <f t="shared" ref="M36:M52" si="7">IF(C36=0,"-",IF(H36=0,"-",(H36-C36)/C36))</f>
        <v>-</v>
      </c>
      <c r="N36" s="15" t="str">
        <f t="shared" si="3"/>
        <v>-</v>
      </c>
      <c r="O36" s="15" t="str">
        <f t="shared" si="4"/>
        <v>-</v>
      </c>
      <c r="P36" s="15" t="str">
        <f t="shared" si="5"/>
        <v>-</v>
      </c>
      <c r="Q36" s="15" t="str">
        <f t="shared" si="6"/>
        <v>-</v>
      </c>
    </row>
    <row r="37" spans="2:17" ht="20.100000000000001" customHeight="1" thickBot="1" x14ac:dyDescent="0.25">
      <c r="B37" s="6" t="s">
        <v>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15" t="str">
        <f t="shared" si="7"/>
        <v>-</v>
      </c>
      <c r="N37" s="15" t="str">
        <f t="shared" si="3"/>
        <v>-</v>
      </c>
      <c r="O37" s="15" t="str">
        <f t="shared" si="4"/>
        <v>-</v>
      </c>
      <c r="P37" s="15" t="str">
        <f t="shared" si="5"/>
        <v>-</v>
      </c>
      <c r="Q37" s="15" t="str">
        <f t="shared" si="6"/>
        <v>-</v>
      </c>
    </row>
    <row r="38" spans="2:17" ht="20.100000000000001" customHeight="1" thickBot="1" x14ac:dyDescent="0.25">
      <c r="B38" s="6" t="s">
        <v>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15" t="str">
        <f t="shared" si="7"/>
        <v>-</v>
      </c>
      <c r="N38" s="15" t="str">
        <f t="shared" si="3"/>
        <v>-</v>
      </c>
      <c r="O38" s="15" t="str">
        <f t="shared" si="4"/>
        <v>-</v>
      </c>
      <c r="P38" s="15" t="str">
        <f t="shared" si="5"/>
        <v>-</v>
      </c>
      <c r="Q38" s="15" t="str">
        <f t="shared" si="6"/>
        <v>-</v>
      </c>
    </row>
    <row r="39" spans="2:17" ht="20.100000000000001" customHeight="1" thickBot="1" x14ac:dyDescent="0.25">
      <c r="B39" s="6" t="s">
        <v>6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5" t="str">
        <f t="shared" si="7"/>
        <v>-</v>
      </c>
      <c r="N39" s="15" t="str">
        <f t="shared" si="3"/>
        <v>-</v>
      </c>
      <c r="O39" s="15" t="str">
        <f t="shared" si="4"/>
        <v>-</v>
      </c>
      <c r="P39" s="15" t="str">
        <f t="shared" si="5"/>
        <v>-</v>
      </c>
      <c r="Q39" s="15" t="str">
        <f t="shared" si="6"/>
        <v>-</v>
      </c>
    </row>
    <row r="40" spans="2:17" ht="20.100000000000001" customHeight="1" thickBot="1" x14ac:dyDescent="0.25">
      <c r="B40" s="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15" t="str">
        <f t="shared" si="7"/>
        <v>-</v>
      </c>
      <c r="N40" s="15" t="str">
        <f t="shared" si="3"/>
        <v>-</v>
      </c>
      <c r="O40" s="15" t="str">
        <f t="shared" si="4"/>
        <v>-</v>
      </c>
      <c r="P40" s="15" t="str">
        <f t="shared" si="5"/>
        <v>-</v>
      </c>
      <c r="Q40" s="15" t="str">
        <f t="shared" si="6"/>
        <v>-</v>
      </c>
    </row>
    <row r="41" spans="2:17" ht="20.100000000000001" customHeight="1" thickBot="1" x14ac:dyDescent="0.25">
      <c r="B41" s="6" t="s">
        <v>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15" t="str">
        <f t="shared" si="7"/>
        <v>-</v>
      </c>
      <c r="N41" s="15" t="str">
        <f t="shared" si="3"/>
        <v>-</v>
      </c>
      <c r="O41" s="15" t="str">
        <f t="shared" si="4"/>
        <v>-</v>
      </c>
      <c r="P41" s="15" t="str">
        <f t="shared" si="5"/>
        <v>-</v>
      </c>
      <c r="Q41" s="15" t="str">
        <f t="shared" si="6"/>
        <v>-</v>
      </c>
    </row>
    <row r="42" spans="2:17" ht="20.100000000000001" customHeight="1" thickBot="1" x14ac:dyDescent="0.25">
      <c r="B42" s="6" t="s">
        <v>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15" t="str">
        <f t="shared" si="7"/>
        <v>-</v>
      </c>
      <c r="N42" s="15" t="str">
        <f t="shared" si="3"/>
        <v>-</v>
      </c>
      <c r="O42" s="15" t="str">
        <f t="shared" si="4"/>
        <v>-</v>
      </c>
      <c r="P42" s="15" t="str">
        <f t="shared" si="5"/>
        <v>-</v>
      </c>
      <c r="Q42" s="15" t="str">
        <f t="shared" si="6"/>
        <v>-</v>
      </c>
    </row>
    <row r="43" spans="2:17" ht="20.100000000000001" customHeight="1" thickBot="1" x14ac:dyDescent="0.25">
      <c r="B43" s="6" t="s">
        <v>10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15" t="str">
        <f t="shared" si="7"/>
        <v>-</v>
      </c>
      <c r="N43" s="15" t="str">
        <f t="shared" si="3"/>
        <v>-</v>
      </c>
      <c r="O43" s="15" t="str">
        <f t="shared" si="4"/>
        <v>-</v>
      </c>
      <c r="P43" s="15" t="str">
        <f t="shared" si="5"/>
        <v>-</v>
      </c>
      <c r="Q43" s="15" t="str">
        <f t="shared" si="6"/>
        <v>-</v>
      </c>
    </row>
    <row r="44" spans="2:17" ht="20.100000000000001" customHeight="1" thickBot="1" x14ac:dyDescent="0.25">
      <c r="B44" s="6" t="s">
        <v>11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5" t="str">
        <f t="shared" si="7"/>
        <v>-</v>
      </c>
      <c r="N44" s="15" t="str">
        <f t="shared" si="3"/>
        <v>-</v>
      </c>
      <c r="O44" s="15" t="str">
        <f t="shared" si="4"/>
        <v>-</v>
      </c>
      <c r="P44" s="15" t="str">
        <f t="shared" si="5"/>
        <v>-</v>
      </c>
      <c r="Q44" s="15" t="str">
        <f t="shared" si="6"/>
        <v>-</v>
      </c>
    </row>
    <row r="45" spans="2:17" ht="20.100000000000001" customHeight="1" thickBot="1" x14ac:dyDescent="0.25">
      <c r="B45" s="6" t="s">
        <v>12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15" t="str">
        <f t="shared" si="7"/>
        <v>-</v>
      </c>
      <c r="N45" s="15" t="str">
        <f t="shared" si="3"/>
        <v>-</v>
      </c>
      <c r="O45" s="15" t="str">
        <f t="shared" si="4"/>
        <v>-</v>
      </c>
      <c r="P45" s="15" t="str">
        <f t="shared" si="5"/>
        <v>-</v>
      </c>
      <c r="Q45" s="15" t="str">
        <f t="shared" si="6"/>
        <v>-</v>
      </c>
    </row>
    <row r="46" spans="2:17" ht="20.100000000000001" customHeight="1" thickBot="1" x14ac:dyDescent="0.25">
      <c r="B46" s="6" t="s">
        <v>13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15" t="str">
        <f t="shared" si="7"/>
        <v>-</v>
      </c>
      <c r="N46" s="15" t="str">
        <f t="shared" si="3"/>
        <v>-</v>
      </c>
      <c r="O46" s="15" t="str">
        <f t="shared" si="4"/>
        <v>-</v>
      </c>
      <c r="P46" s="15" t="str">
        <f t="shared" si="5"/>
        <v>-</v>
      </c>
      <c r="Q46" s="15" t="str">
        <f t="shared" si="6"/>
        <v>-</v>
      </c>
    </row>
    <row r="47" spans="2:17" ht="20.100000000000001" customHeight="1" thickBot="1" x14ac:dyDescent="0.25">
      <c r="B47" s="6" t="s">
        <v>14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15" t="str">
        <f t="shared" si="7"/>
        <v>-</v>
      </c>
      <c r="N47" s="15" t="str">
        <f t="shared" si="3"/>
        <v>-</v>
      </c>
      <c r="O47" s="15" t="str">
        <f t="shared" si="4"/>
        <v>-</v>
      </c>
      <c r="P47" s="15" t="str">
        <f t="shared" si="5"/>
        <v>-</v>
      </c>
      <c r="Q47" s="15" t="str">
        <f t="shared" si="6"/>
        <v>-</v>
      </c>
    </row>
    <row r="48" spans="2:17" ht="20.100000000000001" customHeight="1" thickBot="1" x14ac:dyDescent="0.25">
      <c r="B48" s="6" t="s">
        <v>15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15" t="str">
        <f t="shared" si="7"/>
        <v>-</v>
      </c>
      <c r="N48" s="15" t="str">
        <f t="shared" si="3"/>
        <v>-</v>
      </c>
      <c r="O48" s="15" t="str">
        <f t="shared" si="4"/>
        <v>-</v>
      </c>
      <c r="P48" s="15" t="str">
        <f t="shared" si="5"/>
        <v>-</v>
      </c>
      <c r="Q48" s="15" t="str">
        <f t="shared" si="6"/>
        <v>-</v>
      </c>
    </row>
    <row r="49" spans="2:17" ht="20.100000000000001" customHeight="1" thickBot="1" x14ac:dyDescent="0.25">
      <c r="B49" s="6" t="s">
        <v>16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15" t="str">
        <f t="shared" si="7"/>
        <v>-</v>
      </c>
      <c r="N49" s="15" t="str">
        <f t="shared" si="3"/>
        <v>-</v>
      </c>
      <c r="O49" s="15" t="str">
        <f t="shared" si="4"/>
        <v>-</v>
      </c>
      <c r="P49" s="15" t="str">
        <f t="shared" si="5"/>
        <v>-</v>
      </c>
      <c r="Q49" s="15" t="str">
        <f t="shared" si="6"/>
        <v>-</v>
      </c>
    </row>
    <row r="50" spans="2:17" ht="20.100000000000001" customHeight="1" thickBot="1" x14ac:dyDescent="0.25">
      <c r="B50" s="7" t="s">
        <v>17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5" t="str">
        <f t="shared" si="7"/>
        <v>-</v>
      </c>
      <c r="N50" s="15" t="str">
        <f t="shared" si="3"/>
        <v>-</v>
      </c>
      <c r="O50" s="15" t="str">
        <f t="shared" si="4"/>
        <v>-</v>
      </c>
      <c r="P50" s="15" t="str">
        <f t="shared" si="5"/>
        <v>-</v>
      </c>
      <c r="Q50" s="15" t="str">
        <f t="shared" si="6"/>
        <v>-</v>
      </c>
    </row>
    <row r="51" spans="2:17" ht="20.100000000000001" customHeight="1" thickBot="1" x14ac:dyDescent="0.25">
      <c r="B51" s="8" t="s">
        <v>18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15" t="str">
        <f t="shared" si="7"/>
        <v>-</v>
      </c>
      <c r="N51" s="15" t="str">
        <f t="shared" si="3"/>
        <v>-</v>
      </c>
      <c r="O51" s="15" t="str">
        <f t="shared" si="4"/>
        <v>-</v>
      </c>
      <c r="P51" s="15" t="str">
        <f t="shared" si="5"/>
        <v>-</v>
      </c>
      <c r="Q51" s="15" t="str">
        <f t="shared" si="6"/>
        <v>-</v>
      </c>
    </row>
    <row r="52" spans="2:17" ht="20.100000000000001" customHeight="1" thickBot="1" x14ac:dyDescent="0.25">
      <c r="B52" s="9" t="s">
        <v>19</v>
      </c>
      <c r="C52" s="13">
        <f>SUM(C35:C51)</f>
        <v>0</v>
      </c>
      <c r="D52" s="13">
        <f t="shared" ref="D52:L52" si="8">SUM(D35:D51)</f>
        <v>0</v>
      </c>
      <c r="E52" s="13">
        <f t="shared" si="8"/>
        <v>0</v>
      </c>
      <c r="F52" s="13">
        <f t="shared" si="8"/>
        <v>0</v>
      </c>
      <c r="G52" s="13">
        <f t="shared" si="8"/>
        <v>0</v>
      </c>
      <c r="H52" s="13">
        <f t="shared" si="8"/>
        <v>0</v>
      </c>
      <c r="I52" s="13">
        <f t="shared" si="8"/>
        <v>0</v>
      </c>
      <c r="J52" s="13">
        <f t="shared" si="8"/>
        <v>0</v>
      </c>
      <c r="K52" s="13">
        <f t="shared" si="8"/>
        <v>0</v>
      </c>
      <c r="L52" s="13">
        <f t="shared" si="8"/>
        <v>0</v>
      </c>
      <c r="M52" s="16" t="str">
        <f t="shared" si="7"/>
        <v>-</v>
      </c>
      <c r="N52" s="16" t="str">
        <f t="shared" si="3"/>
        <v>-</v>
      </c>
      <c r="O52" s="16" t="str">
        <f t="shared" si="4"/>
        <v>-</v>
      </c>
      <c r="P52" s="16" t="str">
        <f t="shared" si="5"/>
        <v>-</v>
      </c>
      <c r="Q52" s="16" t="str">
        <f t="shared" si="6"/>
        <v>-</v>
      </c>
    </row>
    <row r="53" spans="2:17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12">
    <mergeCell ref="C9:G9"/>
    <mergeCell ref="H9:L9"/>
    <mergeCell ref="M9:Q9"/>
    <mergeCell ref="C8:G8"/>
    <mergeCell ref="H8:L8"/>
    <mergeCell ref="M8:Q8"/>
    <mergeCell ref="C32:G32"/>
    <mergeCell ref="H32:L32"/>
    <mergeCell ref="M32:Q32"/>
    <mergeCell ref="C33:G33"/>
    <mergeCell ref="H33:L33"/>
    <mergeCell ref="M33:Q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9" t="s">
        <v>119</v>
      </c>
      <c r="D8" s="40"/>
      <c r="E8" s="40"/>
      <c r="F8" s="40"/>
      <c r="G8" s="40"/>
      <c r="H8" s="40"/>
      <c r="I8" s="40"/>
      <c r="J8" s="40"/>
      <c r="K8" s="39" t="s">
        <v>120</v>
      </c>
      <c r="L8" s="40"/>
      <c r="M8" s="40"/>
      <c r="N8" s="40"/>
      <c r="O8" s="40"/>
      <c r="P8" s="40"/>
      <c r="Q8" s="40"/>
      <c r="R8" s="40"/>
    </row>
    <row r="9" spans="2:18" ht="44.1" customHeight="1" thickBot="1" x14ac:dyDescent="0.25">
      <c r="C9" s="41" t="s">
        <v>20</v>
      </c>
      <c r="D9" s="43" t="s">
        <v>28</v>
      </c>
      <c r="E9" s="34" t="s">
        <v>21</v>
      </c>
      <c r="F9" s="36" t="s">
        <v>22</v>
      </c>
      <c r="G9" s="37"/>
      <c r="H9" s="38"/>
      <c r="I9" s="34" t="s">
        <v>23</v>
      </c>
      <c r="J9" s="34" t="s">
        <v>24</v>
      </c>
      <c r="K9" s="34" t="s">
        <v>20</v>
      </c>
      <c r="L9" s="43" t="s">
        <v>28</v>
      </c>
      <c r="M9" s="34" t="s">
        <v>21</v>
      </c>
      <c r="N9" s="36" t="s">
        <v>22</v>
      </c>
      <c r="O9" s="37"/>
      <c r="P9" s="38"/>
      <c r="Q9" s="34" t="s">
        <v>23</v>
      </c>
      <c r="R9" s="34" t="s">
        <v>24</v>
      </c>
    </row>
    <row r="10" spans="2:18" ht="44.1" customHeight="1" thickBot="1" x14ac:dyDescent="0.25">
      <c r="C10" s="42"/>
      <c r="D10" s="44"/>
      <c r="E10" s="35"/>
      <c r="F10" s="10" t="s">
        <v>25</v>
      </c>
      <c r="G10" s="10" t="s">
        <v>26</v>
      </c>
      <c r="H10" s="10" t="s">
        <v>27</v>
      </c>
      <c r="I10" s="35"/>
      <c r="J10" s="35"/>
      <c r="K10" s="35"/>
      <c r="L10" s="44"/>
      <c r="M10" s="35"/>
      <c r="N10" s="10" t="s">
        <v>25</v>
      </c>
      <c r="O10" s="10" t="s">
        <v>26</v>
      </c>
      <c r="P10" s="10" t="s">
        <v>27</v>
      </c>
      <c r="Q10" s="35"/>
      <c r="R10" s="35"/>
    </row>
    <row r="11" spans="2:18" ht="20.100000000000001" customHeight="1" thickBot="1" x14ac:dyDescent="0.25">
      <c r="B11" s="5" t="s">
        <v>2</v>
      </c>
      <c r="C11" s="12">
        <v>7445</v>
      </c>
      <c r="D11" s="12">
        <v>225</v>
      </c>
      <c r="E11" s="12">
        <v>15</v>
      </c>
      <c r="F11" s="12">
        <v>5449</v>
      </c>
      <c r="G11" s="12">
        <v>67</v>
      </c>
      <c r="H11" s="12">
        <v>743</v>
      </c>
      <c r="I11" s="12">
        <v>683</v>
      </c>
      <c r="J11" s="12">
        <v>263</v>
      </c>
      <c r="K11" s="12">
        <v>7210</v>
      </c>
      <c r="L11" s="12">
        <v>165</v>
      </c>
      <c r="M11" s="12">
        <v>6</v>
      </c>
      <c r="N11" s="12">
        <v>5228</v>
      </c>
      <c r="O11" s="12">
        <v>61</v>
      </c>
      <c r="P11" s="12">
        <v>854</v>
      </c>
      <c r="Q11" s="12">
        <v>681</v>
      </c>
      <c r="R11" s="12">
        <v>215</v>
      </c>
    </row>
    <row r="12" spans="2:18" ht="20.100000000000001" customHeight="1" thickBot="1" x14ac:dyDescent="0.25">
      <c r="B12" s="6" t="s">
        <v>3</v>
      </c>
      <c r="C12" s="12">
        <v>708</v>
      </c>
      <c r="D12" s="12">
        <v>5</v>
      </c>
      <c r="E12" s="12">
        <v>10</v>
      </c>
      <c r="F12" s="12">
        <v>443</v>
      </c>
      <c r="G12" s="12">
        <v>15</v>
      </c>
      <c r="H12" s="12">
        <v>168</v>
      </c>
      <c r="I12" s="12">
        <v>63</v>
      </c>
      <c r="J12" s="12">
        <v>4</v>
      </c>
      <c r="K12" s="12">
        <v>802</v>
      </c>
      <c r="L12" s="12">
        <v>13</v>
      </c>
      <c r="M12" s="12">
        <v>0</v>
      </c>
      <c r="N12" s="12">
        <v>517</v>
      </c>
      <c r="O12" s="12">
        <v>8</v>
      </c>
      <c r="P12" s="12">
        <v>202</v>
      </c>
      <c r="Q12" s="12">
        <v>62</v>
      </c>
      <c r="R12" s="12">
        <v>0</v>
      </c>
    </row>
    <row r="13" spans="2:18" ht="20.100000000000001" customHeight="1" thickBot="1" x14ac:dyDescent="0.25">
      <c r="B13" s="6" t="s">
        <v>4</v>
      </c>
      <c r="C13" s="12">
        <v>665</v>
      </c>
      <c r="D13" s="12">
        <v>0</v>
      </c>
      <c r="E13" s="12">
        <v>0</v>
      </c>
      <c r="F13" s="12">
        <v>418</v>
      </c>
      <c r="G13" s="12">
        <v>8</v>
      </c>
      <c r="H13" s="12">
        <v>88</v>
      </c>
      <c r="I13" s="12">
        <v>104</v>
      </c>
      <c r="J13" s="12">
        <v>47</v>
      </c>
      <c r="K13" s="12">
        <v>616</v>
      </c>
      <c r="L13" s="12">
        <v>2</v>
      </c>
      <c r="M13" s="12">
        <v>1</v>
      </c>
      <c r="N13" s="12">
        <v>425</v>
      </c>
      <c r="O13" s="12">
        <v>5</v>
      </c>
      <c r="P13" s="12">
        <v>95</v>
      </c>
      <c r="Q13" s="12">
        <v>81</v>
      </c>
      <c r="R13" s="12">
        <v>7</v>
      </c>
    </row>
    <row r="14" spans="2:18" ht="20.100000000000001" customHeight="1" thickBot="1" x14ac:dyDescent="0.25">
      <c r="B14" s="6" t="s">
        <v>5</v>
      </c>
      <c r="C14" s="12">
        <v>1349</v>
      </c>
      <c r="D14" s="12">
        <v>47</v>
      </c>
      <c r="E14" s="12">
        <v>15</v>
      </c>
      <c r="F14" s="12">
        <v>851</v>
      </c>
      <c r="G14" s="12">
        <v>20</v>
      </c>
      <c r="H14" s="12">
        <v>282</v>
      </c>
      <c r="I14" s="12">
        <v>126</v>
      </c>
      <c r="J14" s="12">
        <v>8</v>
      </c>
      <c r="K14" s="12">
        <v>1147</v>
      </c>
      <c r="L14" s="12">
        <v>7</v>
      </c>
      <c r="M14" s="12">
        <v>0</v>
      </c>
      <c r="N14" s="12">
        <v>855</v>
      </c>
      <c r="O14" s="12">
        <v>52</v>
      </c>
      <c r="P14" s="12">
        <v>132</v>
      </c>
      <c r="Q14" s="12">
        <v>91</v>
      </c>
      <c r="R14" s="12">
        <v>10</v>
      </c>
    </row>
    <row r="15" spans="2:18" ht="20.100000000000001" customHeight="1" thickBot="1" x14ac:dyDescent="0.25">
      <c r="B15" s="6" t="s">
        <v>6</v>
      </c>
      <c r="C15" s="12">
        <v>2092</v>
      </c>
      <c r="D15" s="12">
        <v>61</v>
      </c>
      <c r="E15" s="12">
        <v>3</v>
      </c>
      <c r="F15" s="12">
        <v>1493</v>
      </c>
      <c r="G15" s="12">
        <v>37</v>
      </c>
      <c r="H15" s="12">
        <v>161</v>
      </c>
      <c r="I15" s="12">
        <v>266</v>
      </c>
      <c r="J15" s="12">
        <v>71</v>
      </c>
      <c r="K15" s="12">
        <v>1995</v>
      </c>
      <c r="L15" s="12">
        <v>29</v>
      </c>
      <c r="M15" s="12">
        <v>4</v>
      </c>
      <c r="N15" s="12">
        <v>1432</v>
      </c>
      <c r="O15" s="12">
        <v>22</v>
      </c>
      <c r="P15" s="12">
        <v>164</v>
      </c>
      <c r="Q15" s="12">
        <v>291</v>
      </c>
      <c r="R15" s="12">
        <v>53</v>
      </c>
    </row>
    <row r="16" spans="2:18" ht="20.100000000000001" customHeight="1" thickBot="1" x14ac:dyDescent="0.25">
      <c r="B16" s="6" t="s">
        <v>7</v>
      </c>
      <c r="C16" s="12">
        <v>453</v>
      </c>
      <c r="D16" s="12">
        <v>1</v>
      </c>
      <c r="E16" s="12">
        <v>0</v>
      </c>
      <c r="F16" s="12">
        <v>263</v>
      </c>
      <c r="G16" s="12">
        <v>12</v>
      </c>
      <c r="H16" s="12">
        <v>26</v>
      </c>
      <c r="I16" s="12">
        <v>70</v>
      </c>
      <c r="J16" s="12">
        <v>81</v>
      </c>
      <c r="K16" s="12">
        <v>383</v>
      </c>
      <c r="L16" s="12">
        <v>2</v>
      </c>
      <c r="M16" s="12">
        <v>2</v>
      </c>
      <c r="N16" s="12">
        <v>257</v>
      </c>
      <c r="O16" s="12">
        <v>8</v>
      </c>
      <c r="P16" s="12">
        <v>24</v>
      </c>
      <c r="Q16" s="12">
        <v>48</v>
      </c>
      <c r="R16" s="12">
        <v>42</v>
      </c>
    </row>
    <row r="17" spans="2:18" ht="20.100000000000001" customHeight="1" thickBot="1" x14ac:dyDescent="0.25">
      <c r="B17" s="6" t="s">
        <v>8</v>
      </c>
      <c r="C17" s="12">
        <v>1207</v>
      </c>
      <c r="D17" s="12">
        <v>13</v>
      </c>
      <c r="E17" s="12">
        <v>5</v>
      </c>
      <c r="F17" s="12">
        <v>893</v>
      </c>
      <c r="G17" s="12">
        <v>22</v>
      </c>
      <c r="H17" s="12">
        <v>237</v>
      </c>
      <c r="I17" s="12">
        <v>25</v>
      </c>
      <c r="J17" s="12">
        <v>12</v>
      </c>
      <c r="K17" s="12">
        <v>1164</v>
      </c>
      <c r="L17" s="12">
        <v>14</v>
      </c>
      <c r="M17" s="12">
        <v>0</v>
      </c>
      <c r="N17" s="12">
        <v>893</v>
      </c>
      <c r="O17" s="12">
        <v>8</v>
      </c>
      <c r="P17" s="12">
        <v>175</v>
      </c>
      <c r="Q17" s="12">
        <v>73</v>
      </c>
      <c r="R17" s="12">
        <v>1</v>
      </c>
    </row>
    <row r="18" spans="2:18" ht="20.100000000000001" customHeight="1" thickBot="1" x14ac:dyDescent="0.25">
      <c r="B18" s="6" t="s">
        <v>9</v>
      </c>
      <c r="C18" s="12">
        <v>1232</v>
      </c>
      <c r="D18" s="12">
        <v>43</v>
      </c>
      <c r="E18" s="12">
        <v>0</v>
      </c>
      <c r="F18" s="12">
        <v>936</v>
      </c>
      <c r="G18" s="12">
        <v>30</v>
      </c>
      <c r="H18" s="12">
        <v>85</v>
      </c>
      <c r="I18" s="12">
        <v>112</v>
      </c>
      <c r="J18" s="12">
        <v>26</v>
      </c>
      <c r="K18" s="12">
        <v>1316</v>
      </c>
      <c r="L18" s="12">
        <v>8</v>
      </c>
      <c r="M18" s="12">
        <v>0</v>
      </c>
      <c r="N18" s="12">
        <v>1071</v>
      </c>
      <c r="O18" s="12">
        <v>15</v>
      </c>
      <c r="P18" s="12">
        <v>121</v>
      </c>
      <c r="Q18" s="12">
        <v>77</v>
      </c>
      <c r="R18" s="12">
        <v>24</v>
      </c>
    </row>
    <row r="19" spans="2:18" ht="20.100000000000001" customHeight="1" thickBot="1" x14ac:dyDescent="0.25">
      <c r="B19" s="6" t="s">
        <v>10</v>
      </c>
      <c r="C19" s="12">
        <v>4784</v>
      </c>
      <c r="D19" s="12">
        <v>70</v>
      </c>
      <c r="E19" s="12">
        <v>15</v>
      </c>
      <c r="F19" s="12">
        <v>3452</v>
      </c>
      <c r="G19" s="12">
        <v>48</v>
      </c>
      <c r="H19" s="12">
        <v>632</v>
      </c>
      <c r="I19" s="12">
        <v>471</v>
      </c>
      <c r="J19" s="12">
        <v>96</v>
      </c>
      <c r="K19" s="12">
        <v>4768</v>
      </c>
      <c r="L19" s="12">
        <v>139</v>
      </c>
      <c r="M19" s="12">
        <v>9</v>
      </c>
      <c r="N19" s="12">
        <v>3395</v>
      </c>
      <c r="O19" s="12">
        <v>44</v>
      </c>
      <c r="P19" s="12">
        <v>666</v>
      </c>
      <c r="Q19" s="12">
        <v>480</v>
      </c>
      <c r="R19" s="12">
        <v>35</v>
      </c>
    </row>
    <row r="20" spans="2:18" ht="20.100000000000001" customHeight="1" thickBot="1" x14ac:dyDescent="0.25">
      <c r="B20" s="6" t="s">
        <v>11</v>
      </c>
      <c r="C20" s="12">
        <v>5238</v>
      </c>
      <c r="D20" s="12">
        <v>141</v>
      </c>
      <c r="E20" s="12">
        <v>18</v>
      </c>
      <c r="F20" s="12">
        <v>3073</v>
      </c>
      <c r="G20" s="12">
        <v>63</v>
      </c>
      <c r="H20" s="12">
        <v>784</v>
      </c>
      <c r="I20" s="12">
        <v>929</v>
      </c>
      <c r="J20" s="12">
        <v>230</v>
      </c>
      <c r="K20" s="12">
        <v>4794</v>
      </c>
      <c r="L20" s="12">
        <v>80</v>
      </c>
      <c r="M20" s="12">
        <v>290</v>
      </c>
      <c r="N20" s="12">
        <v>2863</v>
      </c>
      <c r="O20" s="12">
        <v>69</v>
      </c>
      <c r="P20" s="12">
        <v>655</v>
      </c>
      <c r="Q20" s="12">
        <v>598</v>
      </c>
      <c r="R20" s="12">
        <v>239</v>
      </c>
    </row>
    <row r="21" spans="2:18" ht="20.100000000000001" customHeight="1" thickBot="1" x14ac:dyDescent="0.25">
      <c r="B21" s="6" t="s">
        <v>12</v>
      </c>
      <c r="C21" s="12">
        <v>546</v>
      </c>
      <c r="D21" s="12">
        <v>5</v>
      </c>
      <c r="E21" s="12">
        <v>0</v>
      </c>
      <c r="F21" s="12">
        <v>372</v>
      </c>
      <c r="G21" s="12">
        <v>6</v>
      </c>
      <c r="H21" s="12">
        <v>79</v>
      </c>
      <c r="I21" s="12">
        <v>32</v>
      </c>
      <c r="J21" s="12">
        <v>52</v>
      </c>
      <c r="K21" s="12">
        <v>539</v>
      </c>
      <c r="L21" s="12">
        <v>8</v>
      </c>
      <c r="M21" s="12">
        <v>2</v>
      </c>
      <c r="N21" s="12">
        <v>351</v>
      </c>
      <c r="O21" s="12">
        <v>11</v>
      </c>
      <c r="P21" s="12">
        <v>59</v>
      </c>
      <c r="Q21" s="12">
        <v>13</v>
      </c>
      <c r="R21" s="12">
        <v>95</v>
      </c>
    </row>
    <row r="22" spans="2:18" ht="20.100000000000001" customHeight="1" thickBot="1" x14ac:dyDescent="0.25">
      <c r="B22" s="6" t="s">
        <v>13</v>
      </c>
      <c r="C22" s="12">
        <v>1412</v>
      </c>
      <c r="D22" s="12">
        <v>10</v>
      </c>
      <c r="E22" s="12">
        <v>10</v>
      </c>
      <c r="F22" s="12">
        <v>1076</v>
      </c>
      <c r="G22" s="12">
        <v>24</v>
      </c>
      <c r="H22" s="12">
        <v>150</v>
      </c>
      <c r="I22" s="12">
        <v>107</v>
      </c>
      <c r="J22" s="12">
        <v>35</v>
      </c>
      <c r="K22" s="12">
        <v>1434</v>
      </c>
      <c r="L22" s="12">
        <v>71</v>
      </c>
      <c r="M22" s="12">
        <v>0</v>
      </c>
      <c r="N22" s="12">
        <v>1136</v>
      </c>
      <c r="O22" s="12">
        <v>50</v>
      </c>
      <c r="P22" s="12">
        <v>84</v>
      </c>
      <c r="Q22" s="12">
        <v>57</v>
      </c>
      <c r="R22" s="12">
        <v>36</v>
      </c>
    </row>
    <row r="23" spans="2:18" ht="20.100000000000001" customHeight="1" thickBot="1" x14ac:dyDescent="0.25">
      <c r="B23" s="6" t="s">
        <v>14</v>
      </c>
      <c r="C23" s="12">
        <v>5575</v>
      </c>
      <c r="D23" s="12">
        <v>400</v>
      </c>
      <c r="E23" s="12">
        <v>3</v>
      </c>
      <c r="F23" s="12">
        <v>3599</v>
      </c>
      <c r="G23" s="12">
        <v>90</v>
      </c>
      <c r="H23" s="12">
        <v>988</v>
      </c>
      <c r="I23" s="12">
        <v>411</v>
      </c>
      <c r="J23" s="12">
        <v>84</v>
      </c>
      <c r="K23" s="12">
        <v>5580</v>
      </c>
      <c r="L23" s="12">
        <v>68</v>
      </c>
      <c r="M23" s="12">
        <v>6</v>
      </c>
      <c r="N23" s="12">
        <v>4187</v>
      </c>
      <c r="O23" s="12">
        <v>56</v>
      </c>
      <c r="P23" s="12">
        <v>859</v>
      </c>
      <c r="Q23" s="12">
        <v>233</v>
      </c>
      <c r="R23" s="12">
        <v>171</v>
      </c>
    </row>
    <row r="24" spans="2:18" ht="20.100000000000001" customHeight="1" thickBot="1" x14ac:dyDescent="0.25">
      <c r="B24" s="6" t="s">
        <v>15</v>
      </c>
      <c r="C24" s="12">
        <v>1499</v>
      </c>
      <c r="D24" s="12">
        <v>0</v>
      </c>
      <c r="E24" s="12">
        <v>5</v>
      </c>
      <c r="F24" s="12">
        <v>972</v>
      </c>
      <c r="G24" s="12">
        <v>43</v>
      </c>
      <c r="H24" s="12">
        <v>123</v>
      </c>
      <c r="I24" s="12">
        <v>98</v>
      </c>
      <c r="J24" s="12">
        <v>258</v>
      </c>
      <c r="K24" s="12">
        <v>1491</v>
      </c>
      <c r="L24" s="12">
        <v>0</v>
      </c>
      <c r="M24" s="12">
        <v>0</v>
      </c>
      <c r="N24" s="12">
        <v>1211</v>
      </c>
      <c r="O24" s="12">
        <v>40</v>
      </c>
      <c r="P24" s="12">
        <v>166</v>
      </c>
      <c r="Q24" s="12">
        <v>67</v>
      </c>
      <c r="R24" s="12">
        <v>7</v>
      </c>
    </row>
    <row r="25" spans="2:18" ht="20.100000000000001" customHeight="1" thickBot="1" x14ac:dyDescent="0.25">
      <c r="B25" s="6" t="s">
        <v>16</v>
      </c>
      <c r="C25" s="12">
        <v>475</v>
      </c>
      <c r="D25" s="12">
        <v>2</v>
      </c>
      <c r="E25" s="12">
        <v>4</v>
      </c>
      <c r="F25" s="12">
        <v>316</v>
      </c>
      <c r="G25" s="12">
        <v>0</v>
      </c>
      <c r="H25" s="12">
        <v>82</v>
      </c>
      <c r="I25" s="12">
        <v>61</v>
      </c>
      <c r="J25" s="12">
        <v>10</v>
      </c>
      <c r="K25" s="12">
        <v>389</v>
      </c>
      <c r="L25" s="12">
        <v>0</v>
      </c>
      <c r="M25" s="12">
        <v>0</v>
      </c>
      <c r="N25" s="12">
        <v>366</v>
      </c>
      <c r="O25" s="12">
        <v>0</v>
      </c>
      <c r="P25" s="12">
        <v>9</v>
      </c>
      <c r="Q25" s="12">
        <v>12</v>
      </c>
      <c r="R25" s="12">
        <v>2</v>
      </c>
    </row>
    <row r="26" spans="2:18" ht="20.100000000000001" customHeight="1" thickBot="1" x14ac:dyDescent="0.25">
      <c r="B26" s="7" t="s">
        <v>17</v>
      </c>
      <c r="C26" s="12">
        <v>1287</v>
      </c>
      <c r="D26" s="12">
        <v>65</v>
      </c>
      <c r="E26" s="12">
        <v>9</v>
      </c>
      <c r="F26" s="12">
        <v>744</v>
      </c>
      <c r="G26" s="12">
        <v>14</v>
      </c>
      <c r="H26" s="12">
        <v>366</v>
      </c>
      <c r="I26" s="12">
        <v>36</v>
      </c>
      <c r="J26" s="12">
        <v>53</v>
      </c>
      <c r="K26" s="12">
        <v>1203</v>
      </c>
      <c r="L26" s="12">
        <v>69</v>
      </c>
      <c r="M26" s="12">
        <v>3</v>
      </c>
      <c r="N26" s="12">
        <v>668</v>
      </c>
      <c r="O26" s="12">
        <v>9</v>
      </c>
      <c r="P26" s="12">
        <v>370</v>
      </c>
      <c r="Q26" s="12">
        <v>31</v>
      </c>
      <c r="R26" s="12">
        <v>53</v>
      </c>
    </row>
    <row r="27" spans="2:18" ht="20.100000000000001" customHeight="1" thickBot="1" x14ac:dyDescent="0.25">
      <c r="B27" s="8" t="s">
        <v>18</v>
      </c>
      <c r="C27" s="12">
        <v>195</v>
      </c>
      <c r="D27" s="12">
        <v>6</v>
      </c>
      <c r="E27" s="12">
        <v>0</v>
      </c>
      <c r="F27" s="12">
        <v>159</v>
      </c>
      <c r="G27" s="12">
        <v>0</v>
      </c>
      <c r="H27" s="12">
        <v>12</v>
      </c>
      <c r="I27" s="12">
        <v>18</v>
      </c>
      <c r="J27" s="12">
        <v>0</v>
      </c>
      <c r="K27" s="12">
        <v>170</v>
      </c>
      <c r="L27" s="12">
        <v>0</v>
      </c>
      <c r="M27" s="12">
        <v>0</v>
      </c>
      <c r="N27" s="12">
        <v>161</v>
      </c>
      <c r="O27" s="12">
        <v>0</v>
      </c>
      <c r="P27" s="12">
        <v>9</v>
      </c>
      <c r="Q27" s="12">
        <v>0</v>
      </c>
      <c r="R27" s="12">
        <v>0</v>
      </c>
    </row>
    <row r="28" spans="2:18" ht="20.100000000000001" customHeight="1" thickBot="1" x14ac:dyDescent="0.25">
      <c r="B28" s="9" t="s">
        <v>19</v>
      </c>
      <c r="C28" s="13">
        <f>SUM(C11:C27)</f>
        <v>36162</v>
      </c>
      <c r="D28" s="13">
        <f t="shared" ref="D28:R28" si="0">SUM(D11:D27)</f>
        <v>1094</v>
      </c>
      <c r="E28" s="13">
        <f t="shared" si="0"/>
        <v>112</v>
      </c>
      <c r="F28" s="13">
        <f t="shared" si="0"/>
        <v>24509</v>
      </c>
      <c r="G28" s="13">
        <f t="shared" si="0"/>
        <v>499</v>
      </c>
      <c r="H28" s="13">
        <f t="shared" si="0"/>
        <v>5006</v>
      </c>
      <c r="I28" s="13">
        <f t="shared" si="0"/>
        <v>3612</v>
      </c>
      <c r="J28" s="13">
        <f t="shared" si="0"/>
        <v>1330</v>
      </c>
      <c r="K28" s="13">
        <f t="shared" si="0"/>
        <v>35001</v>
      </c>
      <c r="L28" s="13">
        <f t="shared" si="0"/>
        <v>675</v>
      </c>
      <c r="M28" s="13">
        <f t="shared" si="0"/>
        <v>323</v>
      </c>
      <c r="N28" s="13">
        <f t="shared" si="0"/>
        <v>25016</v>
      </c>
      <c r="O28" s="13">
        <f t="shared" si="0"/>
        <v>458</v>
      </c>
      <c r="P28" s="13">
        <f t="shared" si="0"/>
        <v>4644</v>
      </c>
      <c r="Q28" s="13">
        <f t="shared" si="0"/>
        <v>2895</v>
      </c>
      <c r="R28" s="13">
        <f t="shared" si="0"/>
        <v>990</v>
      </c>
    </row>
    <row r="29" spans="2:18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2" spans="2:18" ht="15" thickBot="1" x14ac:dyDescent="0.25">
      <c r="B32" s="14"/>
      <c r="C32" s="39" t="s">
        <v>109</v>
      </c>
      <c r="D32" s="40"/>
      <c r="E32" s="40"/>
      <c r="F32" s="40"/>
      <c r="G32" s="40"/>
      <c r="H32" s="40"/>
      <c r="I32" s="40"/>
      <c r="J32" s="40"/>
    </row>
    <row r="33" spans="2:10" ht="15" thickBot="1" x14ac:dyDescent="0.25">
      <c r="B33" s="14"/>
      <c r="C33" s="51" t="s">
        <v>121</v>
      </c>
      <c r="D33" s="51"/>
      <c r="E33" s="51"/>
      <c r="F33" s="51"/>
      <c r="G33" s="51"/>
      <c r="H33" s="51"/>
      <c r="I33" s="51"/>
      <c r="J33" s="51"/>
    </row>
    <row r="34" spans="2:10" ht="44.25" customHeight="1" thickBot="1" x14ac:dyDescent="0.25">
      <c r="B34" s="14"/>
      <c r="C34" s="41" t="s">
        <v>20</v>
      </c>
      <c r="D34" s="43" t="s">
        <v>28</v>
      </c>
      <c r="E34" s="34" t="s">
        <v>21</v>
      </c>
      <c r="F34" s="48" t="s">
        <v>22</v>
      </c>
      <c r="G34" s="49"/>
      <c r="H34" s="50"/>
      <c r="I34" s="34" t="s">
        <v>23</v>
      </c>
      <c r="J34" s="34" t="s">
        <v>24</v>
      </c>
    </row>
    <row r="35" spans="2:10" ht="44.25" customHeight="1" thickBot="1" x14ac:dyDescent="0.25">
      <c r="B35" s="14"/>
      <c r="C35" s="45"/>
      <c r="D35" s="46"/>
      <c r="E35" s="47"/>
      <c r="F35" s="10" t="s">
        <v>25</v>
      </c>
      <c r="G35" s="10" t="s">
        <v>26</v>
      </c>
      <c r="H35" s="10" t="s">
        <v>27</v>
      </c>
      <c r="I35" s="47"/>
      <c r="J35" s="47"/>
    </row>
    <row r="36" spans="2:10" ht="20.100000000000001" customHeight="1" thickBot="1" x14ac:dyDescent="0.25">
      <c r="B36" s="5" t="s">
        <v>2</v>
      </c>
      <c r="C36" s="15">
        <f t="shared" ref="C36:J36" si="1">IF(C11&gt;0,(K11-C11)/C11,"-")</f>
        <v>-3.1564808596373402E-2</v>
      </c>
      <c r="D36" s="15">
        <f t="shared" si="1"/>
        <v>-0.26666666666666666</v>
      </c>
      <c r="E36" s="15">
        <f t="shared" si="1"/>
        <v>-0.6</v>
      </c>
      <c r="F36" s="15">
        <f t="shared" si="1"/>
        <v>-4.0557900532207744E-2</v>
      </c>
      <c r="G36" s="15">
        <f t="shared" si="1"/>
        <v>-8.9552238805970144E-2</v>
      </c>
      <c r="H36" s="15">
        <f t="shared" si="1"/>
        <v>0.14939434724091522</v>
      </c>
      <c r="I36" s="15">
        <f t="shared" si="1"/>
        <v>-2.9282576866764276E-3</v>
      </c>
      <c r="J36" s="15">
        <f t="shared" si="1"/>
        <v>-0.18250950570342206</v>
      </c>
    </row>
    <row r="37" spans="2:10" ht="20.100000000000001" customHeight="1" thickBot="1" x14ac:dyDescent="0.25">
      <c r="B37" s="6" t="s">
        <v>3</v>
      </c>
      <c r="C37" s="15">
        <f t="shared" ref="C37:J37" si="2">IF(C12&gt;0,(K12-C12)/C12,"-")</f>
        <v>0.1327683615819209</v>
      </c>
      <c r="D37" s="15">
        <f t="shared" si="2"/>
        <v>1.6</v>
      </c>
      <c r="E37" s="15">
        <f t="shared" si="2"/>
        <v>-1</v>
      </c>
      <c r="F37" s="15">
        <f t="shared" si="2"/>
        <v>0.1670428893905192</v>
      </c>
      <c r="G37" s="15">
        <f t="shared" si="2"/>
        <v>-0.46666666666666667</v>
      </c>
      <c r="H37" s="15">
        <f t="shared" si="2"/>
        <v>0.20238095238095238</v>
      </c>
      <c r="I37" s="15">
        <f t="shared" si="2"/>
        <v>-1.5873015873015872E-2</v>
      </c>
      <c r="J37" s="15">
        <f t="shared" si="2"/>
        <v>-1</v>
      </c>
    </row>
    <row r="38" spans="2:10" ht="20.100000000000001" customHeight="1" thickBot="1" x14ac:dyDescent="0.25">
      <c r="B38" s="6" t="s">
        <v>4</v>
      </c>
      <c r="C38" s="15">
        <f t="shared" ref="C38:J38" si="3">IF(C13&gt;0,(K13-C13)/C13,"-")</f>
        <v>-7.3684210526315783E-2</v>
      </c>
      <c r="D38" s="15" t="str">
        <f t="shared" si="3"/>
        <v>-</v>
      </c>
      <c r="E38" s="15" t="str">
        <f t="shared" si="3"/>
        <v>-</v>
      </c>
      <c r="F38" s="15">
        <f t="shared" si="3"/>
        <v>1.6746411483253589E-2</v>
      </c>
      <c r="G38" s="15">
        <f t="shared" si="3"/>
        <v>-0.375</v>
      </c>
      <c r="H38" s="15">
        <f t="shared" si="3"/>
        <v>7.9545454545454544E-2</v>
      </c>
      <c r="I38" s="15">
        <f t="shared" si="3"/>
        <v>-0.22115384615384615</v>
      </c>
      <c r="J38" s="15">
        <f t="shared" si="3"/>
        <v>-0.85106382978723405</v>
      </c>
    </row>
    <row r="39" spans="2:10" ht="20.100000000000001" customHeight="1" thickBot="1" x14ac:dyDescent="0.25">
      <c r="B39" s="6" t="s">
        <v>5</v>
      </c>
      <c r="C39" s="15">
        <f t="shared" ref="C39:J39" si="4">IF(C14&gt;0,(K14-C14)/C14,"-")</f>
        <v>-0.14974054855448479</v>
      </c>
      <c r="D39" s="15">
        <f t="shared" si="4"/>
        <v>-0.85106382978723405</v>
      </c>
      <c r="E39" s="15">
        <f t="shared" si="4"/>
        <v>-1</v>
      </c>
      <c r="F39" s="15">
        <f t="shared" si="4"/>
        <v>4.7003525264394828E-3</v>
      </c>
      <c r="G39" s="15">
        <f t="shared" si="4"/>
        <v>1.6</v>
      </c>
      <c r="H39" s="15">
        <f t="shared" si="4"/>
        <v>-0.53191489361702127</v>
      </c>
      <c r="I39" s="15">
        <f t="shared" si="4"/>
        <v>-0.27777777777777779</v>
      </c>
      <c r="J39" s="15">
        <f t="shared" si="4"/>
        <v>0.25</v>
      </c>
    </row>
    <row r="40" spans="2:10" ht="20.100000000000001" customHeight="1" thickBot="1" x14ac:dyDescent="0.25">
      <c r="B40" s="6" t="s">
        <v>6</v>
      </c>
      <c r="C40" s="15">
        <f t="shared" ref="C40:J40" si="5">IF(C15&gt;0,(K15-C15)/C15,"-")</f>
        <v>-4.6367112810707455E-2</v>
      </c>
      <c r="D40" s="15">
        <f t="shared" si="5"/>
        <v>-0.52459016393442626</v>
      </c>
      <c r="E40" s="15">
        <f t="shared" si="5"/>
        <v>0.33333333333333331</v>
      </c>
      <c r="F40" s="15">
        <f t="shared" si="5"/>
        <v>-4.0857334226389819E-2</v>
      </c>
      <c r="G40" s="15">
        <f t="shared" si="5"/>
        <v>-0.40540540540540543</v>
      </c>
      <c r="H40" s="15">
        <f t="shared" si="5"/>
        <v>1.8633540372670808E-2</v>
      </c>
      <c r="I40" s="15">
        <f t="shared" si="5"/>
        <v>9.3984962406015032E-2</v>
      </c>
      <c r="J40" s="15">
        <f t="shared" si="5"/>
        <v>-0.25352112676056338</v>
      </c>
    </row>
    <row r="41" spans="2:10" ht="20.100000000000001" customHeight="1" thickBot="1" x14ac:dyDescent="0.25">
      <c r="B41" s="6" t="s">
        <v>7</v>
      </c>
      <c r="C41" s="15">
        <f t="shared" ref="C41:J41" si="6">IF(C16&gt;0,(K16-C16)/C16,"-")</f>
        <v>-0.1545253863134658</v>
      </c>
      <c r="D41" s="15">
        <f t="shared" si="6"/>
        <v>1</v>
      </c>
      <c r="E41" s="15" t="str">
        <f t="shared" si="6"/>
        <v>-</v>
      </c>
      <c r="F41" s="15">
        <f t="shared" si="6"/>
        <v>-2.2813688212927757E-2</v>
      </c>
      <c r="G41" s="15">
        <f t="shared" si="6"/>
        <v>-0.33333333333333331</v>
      </c>
      <c r="H41" s="15">
        <f t="shared" si="6"/>
        <v>-7.6923076923076927E-2</v>
      </c>
      <c r="I41" s="15">
        <f t="shared" si="6"/>
        <v>-0.31428571428571428</v>
      </c>
      <c r="J41" s="15">
        <f t="shared" si="6"/>
        <v>-0.48148148148148145</v>
      </c>
    </row>
    <row r="42" spans="2:10" ht="20.100000000000001" customHeight="1" thickBot="1" x14ac:dyDescent="0.25">
      <c r="B42" s="6" t="s">
        <v>8</v>
      </c>
      <c r="C42" s="15">
        <f t="shared" ref="C42:J42" si="7">IF(C17&gt;0,(K17-C17)/C17,"-")</f>
        <v>-3.5625517812758904E-2</v>
      </c>
      <c r="D42" s="15">
        <f t="shared" si="7"/>
        <v>7.6923076923076927E-2</v>
      </c>
      <c r="E42" s="15">
        <f t="shared" si="7"/>
        <v>-1</v>
      </c>
      <c r="F42" s="15">
        <f t="shared" si="7"/>
        <v>0</v>
      </c>
      <c r="G42" s="15">
        <f t="shared" si="7"/>
        <v>-0.63636363636363635</v>
      </c>
      <c r="H42" s="15">
        <f t="shared" si="7"/>
        <v>-0.26160337552742619</v>
      </c>
      <c r="I42" s="15">
        <f t="shared" si="7"/>
        <v>1.92</v>
      </c>
      <c r="J42" s="15">
        <f t="shared" si="7"/>
        <v>-0.91666666666666663</v>
      </c>
    </row>
    <row r="43" spans="2:10" ht="20.100000000000001" customHeight="1" thickBot="1" x14ac:dyDescent="0.25">
      <c r="B43" s="6" t="s">
        <v>9</v>
      </c>
      <c r="C43" s="15">
        <f t="shared" ref="C43:J43" si="8">IF(C18&gt;0,(K18-C18)/C18,"-")</f>
        <v>6.8181818181818177E-2</v>
      </c>
      <c r="D43" s="15">
        <f t="shared" si="8"/>
        <v>-0.81395348837209303</v>
      </c>
      <c r="E43" s="15" t="str">
        <f t="shared" si="8"/>
        <v>-</v>
      </c>
      <c r="F43" s="15">
        <f t="shared" si="8"/>
        <v>0.14423076923076922</v>
      </c>
      <c r="G43" s="15">
        <f t="shared" si="8"/>
        <v>-0.5</v>
      </c>
      <c r="H43" s="15">
        <f t="shared" si="8"/>
        <v>0.42352941176470588</v>
      </c>
      <c r="I43" s="15">
        <f t="shared" si="8"/>
        <v>-0.3125</v>
      </c>
      <c r="J43" s="15">
        <f t="shared" si="8"/>
        <v>-7.6923076923076927E-2</v>
      </c>
    </row>
    <row r="44" spans="2:10" ht="20.100000000000001" customHeight="1" thickBot="1" x14ac:dyDescent="0.25">
      <c r="B44" s="6" t="s">
        <v>10</v>
      </c>
      <c r="C44" s="15">
        <f t="shared" ref="C44:J44" si="9">IF(C19&gt;0,(K19-C19)/C19,"-")</f>
        <v>-3.3444816053511705E-3</v>
      </c>
      <c r="D44" s="15">
        <f t="shared" si="9"/>
        <v>0.98571428571428577</v>
      </c>
      <c r="E44" s="15">
        <f t="shared" si="9"/>
        <v>-0.4</v>
      </c>
      <c r="F44" s="15">
        <f t="shared" si="9"/>
        <v>-1.6512166859791424E-2</v>
      </c>
      <c r="G44" s="15">
        <f t="shared" si="9"/>
        <v>-8.3333333333333329E-2</v>
      </c>
      <c r="H44" s="15">
        <f t="shared" si="9"/>
        <v>5.3797468354430382E-2</v>
      </c>
      <c r="I44" s="15">
        <f t="shared" si="9"/>
        <v>1.9108280254777069E-2</v>
      </c>
      <c r="J44" s="15">
        <f t="shared" si="9"/>
        <v>-0.63541666666666663</v>
      </c>
    </row>
    <row r="45" spans="2:10" ht="20.100000000000001" customHeight="1" thickBot="1" x14ac:dyDescent="0.25">
      <c r="B45" s="6" t="s">
        <v>11</v>
      </c>
      <c r="C45" s="15">
        <f t="shared" ref="C45:J45" si="10">IF(C20&gt;0,(K20-C20)/C20,"-")</f>
        <v>-8.4765177548682707E-2</v>
      </c>
      <c r="D45" s="15">
        <f t="shared" si="10"/>
        <v>-0.43262411347517732</v>
      </c>
      <c r="E45" s="15">
        <f t="shared" si="10"/>
        <v>15.111111111111111</v>
      </c>
      <c r="F45" s="15">
        <f t="shared" si="10"/>
        <v>-6.8337129840546698E-2</v>
      </c>
      <c r="G45" s="15">
        <f t="shared" si="10"/>
        <v>9.5238095238095233E-2</v>
      </c>
      <c r="H45" s="15">
        <f t="shared" si="10"/>
        <v>-0.16454081632653061</v>
      </c>
      <c r="I45" s="15">
        <f t="shared" si="10"/>
        <v>-0.35629709364908502</v>
      </c>
      <c r="J45" s="15">
        <f t="shared" si="10"/>
        <v>3.9130434782608699E-2</v>
      </c>
    </row>
    <row r="46" spans="2:10" ht="20.100000000000001" customHeight="1" thickBot="1" x14ac:dyDescent="0.25">
      <c r="B46" s="6" t="s">
        <v>12</v>
      </c>
      <c r="C46" s="15">
        <f t="shared" ref="C46:J46" si="11">IF(C21&gt;0,(K21-C21)/C21,"-")</f>
        <v>-1.282051282051282E-2</v>
      </c>
      <c r="D46" s="15">
        <f t="shared" si="11"/>
        <v>0.6</v>
      </c>
      <c r="E46" s="15" t="str">
        <f t="shared" si="11"/>
        <v>-</v>
      </c>
      <c r="F46" s="15">
        <f t="shared" si="11"/>
        <v>-5.6451612903225805E-2</v>
      </c>
      <c r="G46" s="15">
        <f t="shared" si="11"/>
        <v>0.83333333333333337</v>
      </c>
      <c r="H46" s="15">
        <f t="shared" si="11"/>
        <v>-0.25316455696202533</v>
      </c>
      <c r="I46" s="15">
        <f t="shared" si="11"/>
        <v>-0.59375</v>
      </c>
      <c r="J46" s="15">
        <f t="shared" si="11"/>
        <v>0.82692307692307687</v>
      </c>
    </row>
    <row r="47" spans="2:10" ht="20.100000000000001" customHeight="1" thickBot="1" x14ac:dyDescent="0.25">
      <c r="B47" s="6" t="s">
        <v>13</v>
      </c>
      <c r="C47" s="15">
        <f t="shared" ref="C47:J47" si="12">IF(C22&gt;0,(K22-C22)/C22,"-")</f>
        <v>1.5580736543909348E-2</v>
      </c>
      <c r="D47" s="15">
        <f t="shared" si="12"/>
        <v>6.1</v>
      </c>
      <c r="E47" s="15">
        <f t="shared" si="12"/>
        <v>-1</v>
      </c>
      <c r="F47" s="15">
        <f t="shared" si="12"/>
        <v>5.5762081784386616E-2</v>
      </c>
      <c r="G47" s="15">
        <f t="shared" si="12"/>
        <v>1.0833333333333333</v>
      </c>
      <c r="H47" s="15">
        <f t="shared" si="12"/>
        <v>-0.44</v>
      </c>
      <c r="I47" s="15">
        <f t="shared" si="12"/>
        <v>-0.46728971962616822</v>
      </c>
      <c r="J47" s="15">
        <f t="shared" si="12"/>
        <v>2.8571428571428571E-2</v>
      </c>
    </row>
    <row r="48" spans="2:10" ht="20.100000000000001" customHeight="1" thickBot="1" x14ac:dyDescent="0.25">
      <c r="B48" s="6" t="s">
        <v>14</v>
      </c>
      <c r="C48" s="15">
        <f t="shared" ref="C48:J48" si="13">IF(C23&gt;0,(K23-C23)/C23,"-")</f>
        <v>8.9686098654708521E-4</v>
      </c>
      <c r="D48" s="15">
        <f t="shared" si="13"/>
        <v>-0.83</v>
      </c>
      <c r="E48" s="15">
        <f t="shared" si="13"/>
        <v>1</v>
      </c>
      <c r="F48" s="15">
        <f t="shared" si="13"/>
        <v>0.16337871631008613</v>
      </c>
      <c r="G48" s="15">
        <f t="shared" si="13"/>
        <v>-0.37777777777777777</v>
      </c>
      <c r="H48" s="15">
        <f t="shared" si="13"/>
        <v>-0.13056680161943321</v>
      </c>
      <c r="I48" s="15">
        <f t="shared" si="13"/>
        <v>-0.43309002433090027</v>
      </c>
      <c r="J48" s="15">
        <f t="shared" si="13"/>
        <v>1.0357142857142858</v>
      </c>
    </row>
    <row r="49" spans="2:10" ht="20.100000000000001" customHeight="1" thickBot="1" x14ac:dyDescent="0.25">
      <c r="B49" s="6" t="s">
        <v>15</v>
      </c>
      <c r="C49" s="15">
        <f t="shared" ref="C49:J49" si="14">IF(C24&gt;0,(K24-C24)/C24,"-")</f>
        <v>-5.3368912608405599E-3</v>
      </c>
      <c r="D49" s="15" t="str">
        <f t="shared" si="14"/>
        <v>-</v>
      </c>
      <c r="E49" s="15">
        <f t="shared" si="14"/>
        <v>-1</v>
      </c>
      <c r="F49" s="15">
        <f t="shared" si="14"/>
        <v>0.24588477366255143</v>
      </c>
      <c r="G49" s="15">
        <f t="shared" si="14"/>
        <v>-6.9767441860465115E-2</v>
      </c>
      <c r="H49" s="15">
        <f t="shared" si="14"/>
        <v>0.34959349593495936</v>
      </c>
      <c r="I49" s="15">
        <f t="shared" si="14"/>
        <v>-0.31632653061224492</v>
      </c>
      <c r="J49" s="15">
        <f t="shared" si="14"/>
        <v>-0.97286821705426352</v>
      </c>
    </row>
    <row r="50" spans="2:10" ht="20.100000000000001" customHeight="1" thickBot="1" x14ac:dyDescent="0.25">
      <c r="B50" s="6" t="s">
        <v>16</v>
      </c>
      <c r="C50" s="15">
        <f t="shared" ref="C50:J50" si="15">IF(C25&gt;0,(K25-C25)/C25,"-")</f>
        <v>-0.18105263157894738</v>
      </c>
      <c r="D50" s="15">
        <f t="shared" si="15"/>
        <v>-1</v>
      </c>
      <c r="E50" s="15">
        <f t="shared" si="15"/>
        <v>-1</v>
      </c>
      <c r="F50" s="15">
        <f t="shared" si="15"/>
        <v>0.15822784810126583</v>
      </c>
      <c r="G50" s="15" t="str">
        <f t="shared" si="15"/>
        <v>-</v>
      </c>
      <c r="H50" s="15">
        <f t="shared" si="15"/>
        <v>-0.8902439024390244</v>
      </c>
      <c r="I50" s="15">
        <f t="shared" si="15"/>
        <v>-0.80327868852459017</v>
      </c>
      <c r="J50" s="15">
        <f t="shared" si="15"/>
        <v>-0.8</v>
      </c>
    </row>
    <row r="51" spans="2:10" ht="20.100000000000001" customHeight="1" thickBot="1" x14ac:dyDescent="0.25">
      <c r="B51" s="7" t="s">
        <v>17</v>
      </c>
      <c r="C51" s="15">
        <f t="shared" ref="C51:J51" si="16">IF(C26&gt;0,(K26-C26)/C26,"-")</f>
        <v>-6.5268065268065265E-2</v>
      </c>
      <c r="D51" s="15">
        <f t="shared" si="16"/>
        <v>6.1538461538461542E-2</v>
      </c>
      <c r="E51" s="15">
        <f t="shared" si="16"/>
        <v>-0.66666666666666663</v>
      </c>
      <c r="F51" s="15">
        <f t="shared" si="16"/>
        <v>-0.10215053763440861</v>
      </c>
      <c r="G51" s="15">
        <f t="shared" si="16"/>
        <v>-0.35714285714285715</v>
      </c>
      <c r="H51" s="15">
        <f t="shared" si="16"/>
        <v>1.092896174863388E-2</v>
      </c>
      <c r="I51" s="15">
        <f t="shared" si="16"/>
        <v>-0.1388888888888889</v>
      </c>
      <c r="J51" s="15">
        <f t="shared" si="16"/>
        <v>0</v>
      </c>
    </row>
    <row r="52" spans="2:10" ht="20.100000000000001" customHeight="1" thickBot="1" x14ac:dyDescent="0.25">
      <c r="B52" s="8" t="s">
        <v>18</v>
      </c>
      <c r="C52" s="15">
        <f t="shared" ref="C52:J52" si="17">IF(C27&gt;0,(K27-C27)/C27,"-")</f>
        <v>-0.12820512820512819</v>
      </c>
      <c r="D52" s="15">
        <f t="shared" si="17"/>
        <v>-1</v>
      </c>
      <c r="E52" s="15" t="str">
        <f t="shared" si="17"/>
        <v>-</v>
      </c>
      <c r="F52" s="15">
        <f t="shared" si="17"/>
        <v>1.2578616352201259E-2</v>
      </c>
      <c r="G52" s="15" t="str">
        <f t="shared" si="17"/>
        <v>-</v>
      </c>
      <c r="H52" s="15">
        <f t="shared" si="17"/>
        <v>-0.25</v>
      </c>
      <c r="I52" s="15">
        <f t="shared" si="17"/>
        <v>-1</v>
      </c>
      <c r="J52" s="15" t="str">
        <f t="shared" si="17"/>
        <v>-</v>
      </c>
    </row>
    <row r="53" spans="2:10" ht="20.100000000000001" customHeight="1" thickBot="1" x14ac:dyDescent="0.25">
      <c r="B53" s="9" t="s">
        <v>19</v>
      </c>
      <c r="C53" s="16">
        <f t="shared" ref="C53:J53" si="18">IF(C28&gt;0,(K28-C28)/C28,"-")</f>
        <v>-3.2105525136884021E-2</v>
      </c>
      <c r="D53" s="16">
        <f t="shared" si="18"/>
        <v>-0.38299817184643509</v>
      </c>
      <c r="E53" s="16">
        <f t="shared" si="18"/>
        <v>1.8839285714285714</v>
      </c>
      <c r="F53" s="16">
        <f t="shared" si="18"/>
        <v>2.0686278509935124E-2</v>
      </c>
      <c r="G53" s="16">
        <f t="shared" si="18"/>
        <v>-8.2164328657314628E-2</v>
      </c>
      <c r="H53" s="16">
        <f t="shared" si="18"/>
        <v>-7.2313224131042755E-2</v>
      </c>
      <c r="I53" s="16">
        <f t="shared" si="18"/>
        <v>-0.19850498338870431</v>
      </c>
      <c r="J53" s="16">
        <f t="shared" si="18"/>
        <v>-0.25563909774436089</v>
      </c>
    </row>
  </sheetData>
  <mergeCells count="22">
    <mergeCell ref="C32:J32"/>
    <mergeCell ref="C34:C35"/>
    <mergeCell ref="D34:D35"/>
    <mergeCell ref="E34:E35"/>
    <mergeCell ref="F34:H34"/>
    <mergeCell ref="I34:I35"/>
    <mergeCell ref="J34:J35"/>
    <mergeCell ref="C33:J33"/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52"/>
      <c r="B8" s="53"/>
      <c r="C8" s="39" t="s">
        <v>119</v>
      </c>
      <c r="D8" s="40"/>
      <c r="E8" s="40"/>
      <c r="F8" s="40"/>
      <c r="G8" s="39" t="s">
        <v>120</v>
      </c>
      <c r="H8" s="40"/>
      <c r="I8" s="40"/>
      <c r="J8" s="40"/>
      <c r="K8" s="39" t="s">
        <v>122</v>
      </c>
      <c r="L8" s="40"/>
      <c r="M8" s="40"/>
      <c r="N8" s="40"/>
    </row>
    <row r="9" spans="1:14" ht="44.25" customHeight="1" thickBot="1" x14ac:dyDescent="0.25">
      <c r="A9" s="52"/>
      <c r="B9" s="54"/>
      <c r="C9" s="37" t="s">
        <v>29</v>
      </c>
      <c r="D9" s="37"/>
      <c r="E9" s="38"/>
      <c r="F9" s="34" t="s">
        <v>32</v>
      </c>
      <c r="G9" s="56" t="s">
        <v>29</v>
      </c>
      <c r="H9" s="37" t="s">
        <v>30</v>
      </c>
      <c r="I9" s="38" t="s">
        <v>31</v>
      </c>
      <c r="J9" s="34" t="s">
        <v>32</v>
      </c>
      <c r="K9" s="56" t="s">
        <v>29</v>
      </c>
      <c r="L9" s="37" t="s">
        <v>30</v>
      </c>
      <c r="M9" s="38" t="s">
        <v>31</v>
      </c>
      <c r="N9" s="34" t="s">
        <v>32</v>
      </c>
    </row>
    <row r="10" spans="1:14" ht="44.25" customHeight="1" thickBot="1" x14ac:dyDescent="0.25">
      <c r="A10" s="52"/>
      <c r="B10" s="54"/>
      <c r="C10" s="22" t="s">
        <v>33</v>
      </c>
      <c r="D10" s="22" t="s">
        <v>34</v>
      </c>
      <c r="E10" s="22" t="s">
        <v>35</v>
      </c>
      <c r="F10" s="55"/>
      <c r="G10" s="10" t="s">
        <v>33</v>
      </c>
      <c r="H10" s="10" t="s">
        <v>34</v>
      </c>
      <c r="I10" s="10" t="s">
        <v>35</v>
      </c>
      <c r="J10" s="55"/>
      <c r="K10" s="10" t="s">
        <v>33</v>
      </c>
      <c r="L10" s="10" t="s">
        <v>34</v>
      </c>
      <c r="M10" s="10" t="s">
        <v>35</v>
      </c>
      <c r="N10" s="55"/>
    </row>
    <row r="11" spans="1:14" ht="20.100000000000001" customHeight="1" thickBot="1" x14ac:dyDescent="0.25">
      <c r="B11" s="5" t="s">
        <v>2</v>
      </c>
      <c r="C11" s="12">
        <v>586</v>
      </c>
      <c r="D11" s="12">
        <v>386</v>
      </c>
      <c r="E11" s="12">
        <v>200</v>
      </c>
      <c r="F11" s="31">
        <f>+C11/'Evolución Denuncias'!C11</f>
        <v>7.8710543989254533E-2</v>
      </c>
      <c r="G11" s="12">
        <v>527</v>
      </c>
      <c r="H11" s="12">
        <v>409</v>
      </c>
      <c r="I11" s="12">
        <v>118</v>
      </c>
      <c r="J11" s="31">
        <f>+G11/'Evolución Denuncias'!K11</f>
        <v>7.3092926490984741E-2</v>
      </c>
      <c r="K11" s="15">
        <f t="shared" ref="K11:M28" si="0">IF(C11&gt;0,(G11-C11)/C11,"-")</f>
        <v>-0.10068259385665529</v>
      </c>
      <c r="L11" s="15">
        <f t="shared" si="0"/>
        <v>5.9585492227979271E-2</v>
      </c>
      <c r="M11" s="15">
        <f t="shared" si="0"/>
        <v>-0.41</v>
      </c>
      <c r="N11" s="31">
        <f>+(J11-F11)/F11</f>
        <v>-7.1370584086379862E-2</v>
      </c>
    </row>
    <row r="12" spans="1:14" ht="20.100000000000001" customHeight="1" thickBot="1" x14ac:dyDescent="0.25">
      <c r="B12" s="6" t="s">
        <v>3</v>
      </c>
      <c r="C12" s="12">
        <v>95</v>
      </c>
      <c r="D12" s="12">
        <v>66</v>
      </c>
      <c r="E12" s="12">
        <v>29</v>
      </c>
      <c r="F12" s="31">
        <f>+C12/'Evolución Denuncias'!C12</f>
        <v>0.13418079096045199</v>
      </c>
      <c r="G12" s="12">
        <v>122</v>
      </c>
      <c r="H12" s="12">
        <v>45</v>
      </c>
      <c r="I12" s="12">
        <v>77</v>
      </c>
      <c r="J12" s="31">
        <f>+G12/'Evolución Denuncias'!K12</f>
        <v>0.15211970074812967</v>
      </c>
      <c r="K12" s="15">
        <f t="shared" si="0"/>
        <v>0.28421052631578947</v>
      </c>
      <c r="L12" s="15">
        <f t="shared" si="0"/>
        <v>-0.31818181818181818</v>
      </c>
      <c r="M12" s="15">
        <f t="shared" si="0"/>
        <v>1.6551724137931034</v>
      </c>
      <c r="N12" s="31">
        <f t="shared" ref="N12:N28" si="1">+(J12-F12)/F12</f>
        <v>0.13369208557553466</v>
      </c>
    </row>
    <row r="13" spans="1:14" ht="20.100000000000001" customHeight="1" thickBot="1" x14ac:dyDescent="0.25">
      <c r="B13" s="6" t="s">
        <v>4</v>
      </c>
      <c r="C13" s="12">
        <v>115</v>
      </c>
      <c r="D13" s="12">
        <v>87</v>
      </c>
      <c r="E13" s="12">
        <v>28</v>
      </c>
      <c r="F13" s="31">
        <f>+C13/'Evolución Denuncias'!C13</f>
        <v>0.17293233082706766</v>
      </c>
      <c r="G13" s="12">
        <v>98</v>
      </c>
      <c r="H13" s="12">
        <v>71</v>
      </c>
      <c r="I13" s="12">
        <v>27</v>
      </c>
      <c r="J13" s="31">
        <f>+G13/'Evolución Denuncias'!K13</f>
        <v>0.15909090909090909</v>
      </c>
      <c r="K13" s="15">
        <f t="shared" si="0"/>
        <v>-0.14782608695652175</v>
      </c>
      <c r="L13" s="15">
        <f t="shared" si="0"/>
        <v>-0.18390804597701149</v>
      </c>
      <c r="M13" s="15">
        <f t="shared" si="0"/>
        <v>-3.5714285714285712E-2</v>
      </c>
      <c r="N13" s="31">
        <f t="shared" si="1"/>
        <v>-8.0039525691699573E-2</v>
      </c>
    </row>
    <row r="14" spans="1:14" ht="20.100000000000001" customHeight="1" thickBot="1" x14ac:dyDescent="0.25">
      <c r="B14" s="6" t="s">
        <v>5</v>
      </c>
      <c r="C14" s="12">
        <v>173</v>
      </c>
      <c r="D14" s="12">
        <v>91</v>
      </c>
      <c r="E14" s="12">
        <v>82</v>
      </c>
      <c r="F14" s="31">
        <f>+C14/'Evolución Denuncias'!C14</f>
        <v>0.12824314306893997</v>
      </c>
      <c r="G14" s="12">
        <v>102</v>
      </c>
      <c r="H14" s="12">
        <v>62</v>
      </c>
      <c r="I14" s="12">
        <v>40</v>
      </c>
      <c r="J14" s="31">
        <f>+G14/'Evolución Denuncias'!K14</f>
        <v>8.892763731473409E-2</v>
      </c>
      <c r="K14" s="15">
        <f t="shared" si="0"/>
        <v>-0.41040462427745666</v>
      </c>
      <c r="L14" s="15">
        <f t="shared" si="0"/>
        <v>-0.31868131868131866</v>
      </c>
      <c r="M14" s="15">
        <f t="shared" si="0"/>
        <v>-0.51219512195121952</v>
      </c>
      <c r="N14" s="31">
        <f t="shared" si="1"/>
        <v>-0.30657004197932791</v>
      </c>
    </row>
    <row r="15" spans="1:14" ht="20.100000000000001" customHeight="1" thickBot="1" x14ac:dyDescent="0.25">
      <c r="B15" s="6" t="s">
        <v>6</v>
      </c>
      <c r="C15" s="12">
        <v>284</v>
      </c>
      <c r="D15" s="12">
        <v>187</v>
      </c>
      <c r="E15" s="12">
        <v>97</v>
      </c>
      <c r="F15" s="31">
        <f>+C15/'Evolución Denuncias'!C15</f>
        <v>0.13575525812619502</v>
      </c>
      <c r="G15" s="12">
        <v>177</v>
      </c>
      <c r="H15" s="12">
        <v>129</v>
      </c>
      <c r="I15" s="12">
        <v>48</v>
      </c>
      <c r="J15" s="31">
        <f>+G15/'Evolución Denuncias'!K15</f>
        <v>8.8721804511278202E-2</v>
      </c>
      <c r="K15" s="15">
        <f t="shared" si="0"/>
        <v>-0.37676056338028169</v>
      </c>
      <c r="L15" s="15">
        <f t="shared" si="0"/>
        <v>-0.31016042780748665</v>
      </c>
      <c r="M15" s="15">
        <f t="shared" si="0"/>
        <v>-0.50515463917525771</v>
      </c>
      <c r="N15" s="31">
        <f t="shared" si="1"/>
        <v>-0.34645769352959854</v>
      </c>
    </row>
    <row r="16" spans="1:14" ht="20.100000000000001" customHeight="1" thickBot="1" x14ac:dyDescent="0.25">
      <c r="B16" s="6" t="s">
        <v>7</v>
      </c>
      <c r="C16" s="12">
        <v>29</v>
      </c>
      <c r="D16" s="12">
        <v>19</v>
      </c>
      <c r="E16" s="12">
        <v>10</v>
      </c>
      <c r="F16" s="31">
        <f>+C16/'Evolución Denuncias'!C16</f>
        <v>6.4017660044150104E-2</v>
      </c>
      <c r="G16" s="12">
        <v>38</v>
      </c>
      <c r="H16" s="12">
        <v>33</v>
      </c>
      <c r="I16" s="12">
        <v>5</v>
      </c>
      <c r="J16" s="31">
        <f>+G16/'Evolución Denuncias'!K16</f>
        <v>9.921671018276762E-2</v>
      </c>
      <c r="K16" s="15">
        <f t="shared" si="0"/>
        <v>0.31034482758620691</v>
      </c>
      <c r="L16" s="15">
        <f t="shared" si="0"/>
        <v>0.73684210526315785</v>
      </c>
      <c r="M16" s="15">
        <f t="shared" si="0"/>
        <v>-0.5</v>
      </c>
      <c r="N16" s="31">
        <f t="shared" si="1"/>
        <v>0.54983343837219778</v>
      </c>
    </row>
    <row r="17" spans="2:14" ht="20.100000000000001" customHeight="1" thickBot="1" x14ac:dyDescent="0.25">
      <c r="B17" s="6" t="s">
        <v>8</v>
      </c>
      <c r="C17" s="12">
        <v>126</v>
      </c>
      <c r="D17" s="12">
        <v>61</v>
      </c>
      <c r="E17" s="12">
        <v>65</v>
      </c>
      <c r="F17" s="31">
        <f>+C17/'Evolución Denuncias'!C17</f>
        <v>0.10439105219552609</v>
      </c>
      <c r="G17" s="12">
        <v>122</v>
      </c>
      <c r="H17" s="12">
        <v>50</v>
      </c>
      <c r="I17" s="12">
        <v>72</v>
      </c>
      <c r="J17" s="31">
        <f>+G17/'Evolución Denuncias'!K17</f>
        <v>0.10481099656357389</v>
      </c>
      <c r="K17" s="15">
        <f t="shared" si="0"/>
        <v>-3.1746031746031744E-2</v>
      </c>
      <c r="L17" s="15">
        <f t="shared" si="0"/>
        <v>-0.18032786885245902</v>
      </c>
      <c r="M17" s="15">
        <f t="shared" si="0"/>
        <v>0.1076923076923077</v>
      </c>
      <c r="N17" s="31">
        <f t="shared" si="1"/>
        <v>4.0228004145530568E-3</v>
      </c>
    </row>
    <row r="18" spans="2:14" ht="20.100000000000001" customHeight="1" thickBot="1" x14ac:dyDescent="0.25">
      <c r="B18" s="6" t="s">
        <v>9</v>
      </c>
      <c r="C18" s="12">
        <v>181</v>
      </c>
      <c r="D18" s="12">
        <v>123</v>
      </c>
      <c r="E18" s="12">
        <v>58</v>
      </c>
      <c r="F18" s="31">
        <f>+C18/'Evolución Denuncias'!C18</f>
        <v>0.14691558441558442</v>
      </c>
      <c r="G18" s="12">
        <v>113</v>
      </c>
      <c r="H18" s="12">
        <v>83</v>
      </c>
      <c r="I18" s="12">
        <v>30</v>
      </c>
      <c r="J18" s="31">
        <f>+G18/'Evolución Denuncias'!K18</f>
        <v>8.5866261398176297E-2</v>
      </c>
      <c r="K18" s="15">
        <f t="shared" si="0"/>
        <v>-0.37569060773480661</v>
      </c>
      <c r="L18" s="15">
        <f t="shared" si="0"/>
        <v>-0.32520325203252032</v>
      </c>
      <c r="M18" s="15">
        <f t="shared" si="0"/>
        <v>-0.48275862068965519</v>
      </c>
      <c r="N18" s="31">
        <f t="shared" si="1"/>
        <v>-0.41554014341130829</v>
      </c>
    </row>
    <row r="19" spans="2:14" ht="20.100000000000001" customHeight="1" thickBot="1" x14ac:dyDescent="0.25">
      <c r="B19" s="6" t="s">
        <v>10</v>
      </c>
      <c r="C19" s="12">
        <v>512</v>
      </c>
      <c r="D19" s="12">
        <v>296</v>
      </c>
      <c r="E19" s="12">
        <v>216</v>
      </c>
      <c r="F19" s="31">
        <f>+C19/'Evolución Denuncias'!C19</f>
        <v>0.10702341137123746</v>
      </c>
      <c r="G19" s="12">
        <v>551</v>
      </c>
      <c r="H19" s="12">
        <v>301</v>
      </c>
      <c r="I19" s="12">
        <v>250</v>
      </c>
      <c r="J19" s="31">
        <f>+G19/'Evolución Denuncias'!K19</f>
        <v>0.11556208053691275</v>
      </c>
      <c r="K19" s="15">
        <f t="shared" si="0"/>
        <v>7.6171875E-2</v>
      </c>
      <c r="L19" s="15">
        <f t="shared" si="0"/>
        <v>1.6891891891891893E-2</v>
      </c>
      <c r="M19" s="15">
        <f t="shared" si="0"/>
        <v>0.15740740740740741</v>
      </c>
      <c r="N19" s="31">
        <f t="shared" si="1"/>
        <v>7.9783190016778513E-2</v>
      </c>
    </row>
    <row r="20" spans="2:14" ht="20.100000000000001" customHeight="1" thickBot="1" x14ac:dyDescent="0.25">
      <c r="B20" s="6" t="s">
        <v>11</v>
      </c>
      <c r="C20" s="12">
        <v>552</v>
      </c>
      <c r="D20" s="12">
        <v>392</v>
      </c>
      <c r="E20" s="12">
        <v>160</v>
      </c>
      <c r="F20" s="31">
        <f>+C20/'Evolución Denuncias'!C20</f>
        <v>0.10538373424971363</v>
      </c>
      <c r="G20" s="12">
        <v>600</v>
      </c>
      <c r="H20" s="12">
        <v>336</v>
      </c>
      <c r="I20" s="12">
        <v>264</v>
      </c>
      <c r="J20" s="31">
        <f>+G20/'Evolución Denuncias'!K20</f>
        <v>0.12515644555694619</v>
      </c>
      <c r="K20" s="15">
        <f t="shared" si="0"/>
        <v>8.6956521739130432E-2</v>
      </c>
      <c r="L20" s="15">
        <f t="shared" si="0"/>
        <v>-0.14285714285714285</v>
      </c>
      <c r="M20" s="15">
        <f t="shared" si="0"/>
        <v>0.65</v>
      </c>
      <c r="N20" s="31">
        <f t="shared" si="1"/>
        <v>0.18762583664363067</v>
      </c>
    </row>
    <row r="21" spans="2:14" ht="20.100000000000001" customHeight="1" thickBot="1" x14ac:dyDescent="0.25">
      <c r="B21" s="6" t="s">
        <v>12</v>
      </c>
      <c r="C21" s="12">
        <v>34</v>
      </c>
      <c r="D21" s="12">
        <v>28</v>
      </c>
      <c r="E21" s="12">
        <v>6</v>
      </c>
      <c r="F21" s="31">
        <f>+C21/'Evolución Denuncias'!C21</f>
        <v>6.2271062271062272E-2</v>
      </c>
      <c r="G21" s="12">
        <v>32</v>
      </c>
      <c r="H21" s="12">
        <v>26</v>
      </c>
      <c r="I21" s="12">
        <v>6</v>
      </c>
      <c r="J21" s="31">
        <f>+G21/'Evolución Denuncias'!K21</f>
        <v>5.9369202226345084E-2</v>
      </c>
      <c r="K21" s="15">
        <f t="shared" si="0"/>
        <v>-5.8823529411764705E-2</v>
      </c>
      <c r="L21" s="15">
        <f t="shared" si="0"/>
        <v>-7.1428571428571425E-2</v>
      </c>
      <c r="M21" s="15">
        <f t="shared" si="0"/>
        <v>0</v>
      </c>
      <c r="N21" s="31">
        <f t="shared" si="1"/>
        <v>-4.6600458365164243E-2</v>
      </c>
    </row>
    <row r="22" spans="2:14" ht="20.100000000000001" customHeight="1" thickBot="1" x14ac:dyDescent="0.25">
      <c r="B22" s="6" t="s">
        <v>13</v>
      </c>
      <c r="C22" s="12">
        <v>122</v>
      </c>
      <c r="D22" s="12">
        <v>89</v>
      </c>
      <c r="E22" s="12">
        <v>33</v>
      </c>
      <c r="F22" s="31">
        <f>+C22/'Evolución Denuncias'!C22</f>
        <v>8.640226628895184E-2</v>
      </c>
      <c r="G22" s="12">
        <v>99</v>
      </c>
      <c r="H22" s="12">
        <v>80</v>
      </c>
      <c r="I22" s="12">
        <v>19</v>
      </c>
      <c r="J22" s="31">
        <f>+G22/'Evolución Denuncias'!K22</f>
        <v>6.903765690376569E-2</v>
      </c>
      <c r="K22" s="15">
        <f t="shared" si="0"/>
        <v>-0.18852459016393441</v>
      </c>
      <c r="L22" s="15">
        <f t="shared" si="0"/>
        <v>-0.10112359550561797</v>
      </c>
      <c r="M22" s="15">
        <f t="shared" si="0"/>
        <v>-0.42424242424242425</v>
      </c>
      <c r="N22" s="31">
        <f t="shared" si="1"/>
        <v>-0.20097400370395774</v>
      </c>
    </row>
    <row r="23" spans="2:14" ht="20.100000000000001" customHeight="1" thickBot="1" x14ac:dyDescent="0.25">
      <c r="B23" s="6" t="s">
        <v>14</v>
      </c>
      <c r="C23" s="12">
        <v>684</v>
      </c>
      <c r="D23" s="12">
        <v>357</v>
      </c>
      <c r="E23" s="12">
        <v>327</v>
      </c>
      <c r="F23" s="31">
        <f>+C23/'Evolución Denuncias'!C23</f>
        <v>0.12269058295964126</v>
      </c>
      <c r="G23" s="12">
        <v>645</v>
      </c>
      <c r="H23" s="12">
        <v>323</v>
      </c>
      <c r="I23" s="12">
        <v>322</v>
      </c>
      <c r="J23" s="31">
        <f>+G23/'Evolución Denuncias'!K23</f>
        <v>0.11559139784946236</v>
      </c>
      <c r="K23" s="15">
        <f t="shared" si="0"/>
        <v>-5.701754385964912E-2</v>
      </c>
      <c r="L23" s="15">
        <f t="shared" si="0"/>
        <v>-9.5238095238095233E-2</v>
      </c>
      <c r="M23" s="15">
        <f t="shared" si="0"/>
        <v>-1.5290519877675841E-2</v>
      </c>
      <c r="N23" s="31">
        <f t="shared" si="1"/>
        <v>-5.7862510218197917E-2</v>
      </c>
    </row>
    <row r="24" spans="2:14" ht="20.100000000000001" customHeight="1" thickBot="1" x14ac:dyDescent="0.25">
      <c r="B24" s="6" t="s">
        <v>15</v>
      </c>
      <c r="C24" s="12">
        <v>60</v>
      </c>
      <c r="D24" s="12">
        <v>38</v>
      </c>
      <c r="E24" s="12">
        <v>22</v>
      </c>
      <c r="F24" s="31">
        <f>+C24/'Evolución Denuncias'!C24</f>
        <v>4.0026684456304203E-2</v>
      </c>
      <c r="G24" s="12">
        <v>205</v>
      </c>
      <c r="H24" s="12">
        <v>115</v>
      </c>
      <c r="I24" s="12">
        <v>90</v>
      </c>
      <c r="J24" s="31">
        <f>+G24/'Evolución Denuncias'!K24</f>
        <v>0.1374916163648558</v>
      </c>
      <c r="K24" s="15">
        <f t="shared" si="0"/>
        <v>2.4166666666666665</v>
      </c>
      <c r="L24" s="15">
        <f t="shared" si="0"/>
        <v>2.0263157894736841</v>
      </c>
      <c r="M24" s="15">
        <f t="shared" si="0"/>
        <v>3.0909090909090908</v>
      </c>
      <c r="N24" s="31">
        <f t="shared" si="1"/>
        <v>2.434998882181981</v>
      </c>
    </row>
    <row r="25" spans="2:14" ht="20.100000000000001" customHeight="1" thickBot="1" x14ac:dyDescent="0.25">
      <c r="B25" s="6" t="s">
        <v>16</v>
      </c>
      <c r="C25" s="12">
        <v>22</v>
      </c>
      <c r="D25" s="12">
        <v>11</v>
      </c>
      <c r="E25" s="12">
        <v>11</v>
      </c>
      <c r="F25" s="31">
        <f>+C25/'Evolución Denuncias'!C25</f>
        <v>4.6315789473684213E-2</v>
      </c>
      <c r="G25" s="12">
        <v>9</v>
      </c>
      <c r="H25" s="12">
        <v>5</v>
      </c>
      <c r="I25" s="12">
        <v>4</v>
      </c>
      <c r="J25" s="31">
        <f>+G25/'Evolución Denuncias'!K25</f>
        <v>2.313624678663239E-2</v>
      </c>
      <c r="K25" s="15">
        <f t="shared" si="0"/>
        <v>-0.59090909090909094</v>
      </c>
      <c r="L25" s="15">
        <f t="shared" si="0"/>
        <v>-0.54545454545454541</v>
      </c>
      <c r="M25" s="15">
        <f t="shared" si="0"/>
        <v>-0.63636363636363635</v>
      </c>
      <c r="N25" s="31">
        <f t="shared" si="1"/>
        <v>-0.50046739892498249</v>
      </c>
    </row>
    <row r="26" spans="2:14" ht="20.100000000000001" customHeight="1" thickBot="1" x14ac:dyDescent="0.25">
      <c r="B26" s="7" t="s">
        <v>17</v>
      </c>
      <c r="C26" s="12">
        <v>131</v>
      </c>
      <c r="D26" s="12">
        <v>78</v>
      </c>
      <c r="E26" s="12">
        <v>53</v>
      </c>
      <c r="F26" s="31">
        <f>+C26/'Evolución Denuncias'!C26</f>
        <v>0.10178710178710179</v>
      </c>
      <c r="G26" s="12">
        <v>87</v>
      </c>
      <c r="H26" s="12">
        <v>51</v>
      </c>
      <c r="I26" s="12">
        <v>36</v>
      </c>
      <c r="J26" s="31">
        <f>+G26/'Evolución Denuncias'!K26</f>
        <v>7.2319201995012475E-2</v>
      </c>
      <c r="K26" s="15">
        <f t="shared" si="0"/>
        <v>-0.33587786259541985</v>
      </c>
      <c r="L26" s="15">
        <f t="shared" si="0"/>
        <v>-0.34615384615384615</v>
      </c>
      <c r="M26" s="15">
        <f t="shared" si="0"/>
        <v>-0.32075471698113206</v>
      </c>
      <c r="N26" s="31">
        <f t="shared" si="1"/>
        <v>-0.28950524452228205</v>
      </c>
    </row>
    <row r="27" spans="2:14" ht="20.100000000000001" customHeight="1" thickBot="1" x14ac:dyDescent="0.25">
      <c r="B27" s="8" t="s">
        <v>18</v>
      </c>
      <c r="C27" s="12">
        <v>17</v>
      </c>
      <c r="D27" s="12">
        <v>10</v>
      </c>
      <c r="E27" s="12">
        <v>7</v>
      </c>
      <c r="F27" s="31">
        <f>+C27/'Evolución Denuncias'!C27</f>
        <v>8.7179487179487175E-2</v>
      </c>
      <c r="G27" s="12">
        <v>16</v>
      </c>
      <c r="H27" s="12">
        <v>7</v>
      </c>
      <c r="I27" s="12">
        <v>9</v>
      </c>
      <c r="J27" s="31">
        <f>+G27/'Evolución Denuncias'!K27</f>
        <v>9.4117647058823528E-2</v>
      </c>
      <c r="K27" s="15">
        <f t="shared" si="0"/>
        <v>-5.8823529411764705E-2</v>
      </c>
      <c r="L27" s="15">
        <f t="shared" si="0"/>
        <v>-0.3</v>
      </c>
      <c r="M27" s="15">
        <f t="shared" si="0"/>
        <v>0.2857142857142857</v>
      </c>
      <c r="N27" s="31">
        <f t="shared" si="1"/>
        <v>7.958477508650523E-2</v>
      </c>
    </row>
    <row r="28" spans="2:14" ht="20.100000000000001" customHeight="1" thickBot="1" x14ac:dyDescent="0.25">
      <c r="B28" s="9" t="s">
        <v>19</v>
      </c>
      <c r="C28" s="13">
        <f>SUM(C11:C27)</f>
        <v>3723</v>
      </c>
      <c r="D28" s="13">
        <f t="shared" ref="D28:E28" si="2">SUM(D11:D27)</f>
        <v>2319</v>
      </c>
      <c r="E28" s="13">
        <f t="shared" si="2"/>
        <v>1404</v>
      </c>
      <c r="F28" s="32">
        <f>+C28/'Evolución Denuncias'!C28</f>
        <v>0.10295337647254024</v>
      </c>
      <c r="G28" s="13">
        <f>SUM(G11:G27)</f>
        <v>3543</v>
      </c>
      <c r="H28" s="13">
        <f t="shared" ref="H28:I28" si="3">SUM(H11:H27)</f>
        <v>2126</v>
      </c>
      <c r="I28" s="13">
        <f t="shared" si="3"/>
        <v>1417</v>
      </c>
      <c r="J28" s="32">
        <f>+G28/'Evolución Denuncias'!K28</f>
        <v>0.10122567926630667</v>
      </c>
      <c r="K28" s="16">
        <f t="shared" si="0"/>
        <v>-4.8348106365834004E-2</v>
      </c>
      <c r="L28" s="16">
        <f t="shared" si="0"/>
        <v>-8.3225528244933164E-2</v>
      </c>
      <c r="M28" s="16">
        <f t="shared" si="0"/>
        <v>9.2592592592592587E-3</v>
      </c>
      <c r="N28" s="32">
        <f t="shared" si="1"/>
        <v>-1.678135545845244E-2</v>
      </c>
    </row>
    <row r="29" spans="2:14" x14ac:dyDescent="0.2">
      <c r="C29" s="23"/>
      <c r="D29" s="23"/>
      <c r="E29" s="23"/>
      <c r="G29" s="23"/>
      <c r="H29" s="23"/>
      <c r="I29" s="23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9" t="s">
        <v>119</v>
      </c>
      <c r="D9" s="59"/>
      <c r="E9" s="59"/>
      <c r="F9" s="59"/>
      <c r="G9" s="59"/>
      <c r="H9" s="39"/>
      <c r="I9" s="58" t="s">
        <v>120</v>
      </c>
      <c r="J9" s="59"/>
      <c r="K9" s="59"/>
      <c r="L9" s="59"/>
      <c r="M9" s="59"/>
      <c r="N9" s="39"/>
    </row>
    <row r="10" spans="2:14" ht="72" thickBot="1" x14ac:dyDescent="0.25">
      <c r="C10" s="11" t="s">
        <v>36</v>
      </c>
      <c r="D10" s="11" t="s">
        <v>37</v>
      </c>
      <c r="E10" s="11" t="s">
        <v>38</v>
      </c>
      <c r="F10" s="29" t="s">
        <v>115</v>
      </c>
      <c r="G10" s="29" t="s">
        <v>117</v>
      </c>
      <c r="H10" s="29" t="s">
        <v>116</v>
      </c>
      <c r="I10" s="11" t="s">
        <v>36</v>
      </c>
      <c r="J10" s="11" t="s">
        <v>37</v>
      </c>
      <c r="K10" s="11" t="s">
        <v>38</v>
      </c>
      <c r="L10" s="30" t="s">
        <v>115</v>
      </c>
      <c r="M10" s="30" t="s">
        <v>117</v>
      </c>
      <c r="N10" s="30" t="s">
        <v>116</v>
      </c>
    </row>
    <row r="11" spans="2:14" ht="20.100000000000001" customHeight="1" thickBot="1" x14ac:dyDescent="0.25">
      <c r="B11" s="5" t="s">
        <v>2</v>
      </c>
      <c r="C11" s="12">
        <v>6973</v>
      </c>
      <c r="D11" s="12">
        <v>5381</v>
      </c>
      <c r="E11" s="12">
        <v>1592</v>
      </c>
      <c r="F11" s="12">
        <v>55</v>
      </c>
      <c r="G11" s="12">
        <v>36</v>
      </c>
      <c r="H11" s="12">
        <v>19</v>
      </c>
      <c r="I11" s="12">
        <v>7047</v>
      </c>
      <c r="J11" s="12">
        <v>5309</v>
      </c>
      <c r="K11" s="12">
        <v>1738</v>
      </c>
      <c r="L11" s="12">
        <v>16</v>
      </c>
      <c r="M11" s="12">
        <v>16</v>
      </c>
      <c r="N11" s="12">
        <v>0</v>
      </c>
    </row>
    <row r="12" spans="2:14" ht="20.100000000000001" customHeight="1" thickBot="1" x14ac:dyDescent="0.25">
      <c r="B12" s="6" t="s">
        <v>3</v>
      </c>
      <c r="C12" s="12">
        <v>599</v>
      </c>
      <c r="D12" s="12">
        <v>382</v>
      </c>
      <c r="E12" s="12">
        <v>217</v>
      </c>
      <c r="F12" s="12">
        <v>10</v>
      </c>
      <c r="G12" s="12">
        <v>5</v>
      </c>
      <c r="H12" s="12">
        <v>5</v>
      </c>
      <c r="I12" s="12">
        <v>672</v>
      </c>
      <c r="J12" s="12">
        <v>409</v>
      </c>
      <c r="K12" s="12">
        <v>263</v>
      </c>
      <c r="L12" s="12">
        <v>2</v>
      </c>
      <c r="M12" s="12">
        <v>0</v>
      </c>
      <c r="N12" s="12">
        <v>2</v>
      </c>
    </row>
    <row r="13" spans="2:14" ht="20.100000000000001" customHeight="1" thickBot="1" x14ac:dyDescent="0.25">
      <c r="B13" s="6" t="s">
        <v>4</v>
      </c>
      <c r="C13" s="12">
        <v>621</v>
      </c>
      <c r="D13" s="12">
        <v>458</v>
      </c>
      <c r="E13" s="12">
        <v>163</v>
      </c>
      <c r="F13" s="12">
        <v>0</v>
      </c>
      <c r="G13" s="12">
        <v>0</v>
      </c>
      <c r="H13" s="12">
        <v>0</v>
      </c>
      <c r="I13" s="12">
        <v>614</v>
      </c>
      <c r="J13" s="12">
        <v>472</v>
      </c>
      <c r="K13" s="12">
        <v>142</v>
      </c>
      <c r="L13" s="12">
        <v>5</v>
      </c>
      <c r="M13" s="12">
        <v>5</v>
      </c>
      <c r="N13" s="12">
        <v>0</v>
      </c>
    </row>
    <row r="14" spans="2:14" ht="20.100000000000001" customHeight="1" thickBot="1" x14ac:dyDescent="0.25">
      <c r="B14" s="6" t="s">
        <v>5</v>
      </c>
      <c r="C14" s="12">
        <v>1183</v>
      </c>
      <c r="D14" s="12">
        <v>567</v>
      </c>
      <c r="E14" s="12">
        <v>616</v>
      </c>
      <c r="F14" s="12">
        <v>14</v>
      </c>
      <c r="G14" s="12">
        <v>11</v>
      </c>
      <c r="H14" s="12">
        <v>3</v>
      </c>
      <c r="I14" s="12">
        <v>1086</v>
      </c>
      <c r="J14" s="12">
        <v>668</v>
      </c>
      <c r="K14" s="12">
        <v>418</v>
      </c>
      <c r="L14" s="12">
        <v>7</v>
      </c>
      <c r="M14" s="12">
        <v>7</v>
      </c>
      <c r="N14" s="12">
        <v>0</v>
      </c>
    </row>
    <row r="15" spans="2:14" ht="20.100000000000001" customHeight="1" thickBot="1" x14ac:dyDescent="0.25">
      <c r="B15" s="6" t="s">
        <v>6</v>
      </c>
      <c r="C15" s="12">
        <v>2084</v>
      </c>
      <c r="D15" s="12">
        <v>1606</v>
      </c>
      <c r="E15" s="12">
        <v>478</v>
      </c>
      <c r="F15" s="12">
        <v>2</v>
      </c>
      <c r="G15" s="12">
        <v>2</v>
      </c>
      <c r="H15" s="12">
        <v>0</v>
      </c>
      <c r="I15" s="12">
        <v>1993</v>
      </c>
      <c r="J15" s="12">
        <v>1568</v>
      </c>
      <c r="K15" s="12">
        <v>425</v>
      </c>
      <c r="L15" s="12">
        <v>3</v>
      </c>
      <c r="M15" s="12">
        <v>3</v>
      </c>
      <c r="N15" s="12">
        <v>0</v>
      </c>
    </row>
    <row r="16" spans="2:14" ht="20.100000000000001" customHeight="1" thickBot="1" x14ac:dyDescent="0.25">
      <c r="B16" s="6" t="s">
        <v>7</v>
      </c>
      <c r="C16" s="12">
        <v>453</v>
      </c>
      <c r="D16" s="12">
        <v>340</v>
      </c>
      <c r="E16" s="12">
        <v>113</v>
      </c>
      <c r="F16" s="12">
        <v>1</v>
      </c>
      <c r="G16" s="12">
        <v>1</v>
      </c>
      <c r="H16" s="12">
        <v>0</v>
      </c>
      <c r="I16" s="12">
        <v>383</v>
      </c>
      <c r="J16" s="12">
        <v>291</v>
      </c>
      <c r="K16" s="12">
        <v>92</v>
      </c>
      <c r="L16" s="12">
        <v>1</v>
      </c>
      <c r="M16" s="12">
        <v>0</v>
      </c>
      <c r="N16" s="12">
        <v>1</v>
      </c>
    </row>
    <row r="17" spans="2:14" ht="20.100000000000001" customHeight="1" thickBot="1" x14ac:dyDescent="0.25">
      <c r="B17" s="6" t="s">
        <v>8</v>
      </c>
      <c r="C17" s="12">
        <v>1207</v>
      </c>
      <c r="D17" s="12">
        <v>903</v>
      </c>
      <c r="E17" s="12">
        <v>304</v>
      </c>
      <c r="F17" s="12">
        <v>3</v>
      </c>
      <c r="G17" s="12">
        <v>3</v>
      </c>
      <c r="H17" s="12">
        <v>0</v>
      </c>
      <c r="I17" s="12">
        <v>1164</v>
      </c>
      <c r="J17" s="12">
        <v>881</v>
      </c>
      <c r="K17" s="12">
        <v>283</v>
      </c>
      <c r="L17" s="12">
        <v>1</v>
      </c>
      <c r="M17" s="12">
        <v>1</v>
      </c>
      <c r="N17" s="12">
        <v>0</v>
      </c>
    </row>
    <row r="18" spans="2:14" ht="20.100000000000001" customHeight="1" thickBot="1" x14ac:dyDescent="0.25">
      <c r="B18" s="6" t="s">
        <v>9</v>
      </c>
      <c r="C18" s="12">
        <v>1201</v>
      </c>
      <c r="D18" s="12">
        <v>861</v>
      </c>
      <c r="E18" s="12">
        <v>340</v>
      </c>
      <c r="F18" s="12">
        <v>6</v>
      </c>
      <c r="G18" s="12">
        <v>3</v>
      </c>
      <c r="H18" s="12">
        <v>3</v>
      </c>
      <c r="I18" s="12">
        <v>1303</v>
      </c>
      <c r="J18" s="12">
        <v>913</v>
      </c>
      <c r="K18" s="12">
        <v>390</v>
      </c>
      <c r="L18" s="12">
        <v>0</v>
      </c>
      <c r="M18" s="12">
        <v>0</v>
      </c>
      <c r="N18" s="12">
        <v>0</v>
      </c>
    </row>
    <row r="19" spans="2:14" ht="20.100000000000001" customHeight="1" thickBot="1" x14ac:dyDescent="0.25">
      <c r="B19" s="6" t="s">
        <v>10</v>
      </c>
      <c r="C19" s="12">
        <v>4695</v>
      </c>
      <c r="D19" s="12">
        <v>2774</v>
      </c>
      <c r="E19" s="12">
        <v>1921</v>
      </c>
      <c r="F19" s="12">
        <v>24</v>
      </c>
      <c r="G19" s="12">
        <v>16</v>
      </c>
      <c r="H19" s="12">
        <v>8</v>
      </c>
      <c r="I19" s="12">
        <v>4693</v>
      </c>
      <c r="J19" s="12">
        <v>2894</v>
      </c>
      <c r="K19" s="12">
        <v>1799</v>
      </c>
      <c r="L19" s="12">
        <v>9</v>
      </c>
      <c r="M19" s="12">
        <v>6</v>
      </c>
      <c r="N19" s="12">
        <v>3</v>
      </c>
    </row>
    <row r="20" spans="2:14" ht="20.100000000000001" customHeight="1" thickBot="1" x14ac:dyDescent="0.25">
      <c r="B20" s="6" t="s">
        <v>11</v>
      </c>
      <c r="C20" s="12">
        <v>5069</v>
      </c>
      <c r="D20" s="12">
        <v>3279</v>
      </c>
      <c r="E20" s="12">
        <v>1790</v>
      </c>
      <c r="F20" s="12">
        <v>23</v>
      </c>
      <c r="G20" s="12">
        <v>18</v>
      </c>
      <c r="H20" s="12">
        <v>5</v>
      </c>
      <c r="I20" s="12">
        <v>4699</v>
      </c>
      <c r="J20" s="12">
        <v>2944</v>
      </c>
      <c r="K20" s="12">
        <v>1755</v>
      </c>
      <c r="L20" s="12">
        <v>18</v>
      </c>
      <c r="M20" s="12">
        <v>12</v>
      </c>
      <c r="N20" s="12">
        <v>6</v>
      </c>
    </row>
    <row r="21" spans="2:14" ht="20.100000000000001" customHeight="1" thickBot="1" x14ac:dyDescent="0.25">
      <c r="B21" s="6" t="s">
        <v>12</v>
      </c>
      <c r="C21" s="12">
        <v>528</v>
      </c>
      <c r="D21" s="12">
        <v>458</v>
      </c>
      <c r="E21" s="12">
        <v>70</v>
      </c>
      <c r="F21" s="12">
        <v>3</v>
      </c>
      <c r="G21" s="12">
        <v>3</v>
      </c>
      <c r="H21" s="12">
        <v>0</v>
      </c>
      <c r="I21" s="12">
        <v>539</v>
      </c>
      <c r="J21" s="12">
        <v>478</v>
      </c>
      <c r="K21" s="12">
        <v>61</v>
      </c>
      <c r="L21" s="12">
        <v>7</v>
      </c>
      <c r="M21" s="12">
        <v>7</v>
      </c>
      <c r="N21" s="12">
        <v>0</v>
      </c>
    </row>
    <row r="22" spans="2:14" ht="20.100000000000001" customHeight="1" thickBot="1" x14ac:dyDescent="0.25">
      <c r="B22" s="6" t="s">
        <v>13</v>
      </c>
      <c r="C22" s="12">
        <v>1387</v>
      </c>
      <c r="D22" s="12">
        <v>1135</v>
      </c>
      <c r="E22" s="12">
        <v>252</v>
      </c>
      <c r="F22" s="12">
        <v>11</v>
      </c>
      <c r="G22" s="12">
        <v>11</v>
      </c>
      <c r="H22" s="12">
        <v>0</v>
      </c>
      <c r="I22" s="12">
        <v>1434</v>
      </c>
      <c r="J22" s="12">
        <v>1213</v>
      </c>
      <c r="K22" s="12">
        <v>221</v>
      </c>
      <c r="L22" s="12">
        <v>13</v>
      </c>
      <c r="M22" s="12">
        <v>13</v>
      </c>
      <c r="N22" s="12">
        <v>0</v>
      </c>
    </row>
    <row r="23" spans="2:14" ht="20.100000000000001" customHeight="1" thickBot="1" x14ac:dyDescent="0.25">
      <c r="B23" s="6" t="s">
        <v>14</v>
      </c>
      <c r="C23" s="12">
        <v>5445</v>
      </c>
      <c r="D23" s="12">
        <v>3006</v>
      </c>
      <c r="E23" s="12">
        <v>2439</v>
      </c>
      <c r="F23" s="12">
        <v>12</v>
      </c>
      <c r="G23" s="12">
        <v>9</v>
      </c>
      <c r="H23" s="12">
        <v>3</v>
      </c>
      <c r="I23" s="12">
        <v>5472</v>
      </c>
      <c r="J23" s="12">
        <v>3049</v>
      </c>
      <c r="K23" s="12">
        <v>2423</v>
      </c>
      <c r="L23" s="12">
        <v>6</v>
      </c>
      <c r="M23" s="12">
        <v>2</v>
      </c>
      <c r="N23" s="12">
        <v>4</v>
      </c>
    </row>
    <row r="24" spans="2:14" ht="20.100000000000001" customHeight="1" thickBot="1" x14ac:dyDescent="0.25">
      <c r="B24" s="6" t="s">
        <v>15</v>
      </c>
      <c r="C24" s="12">
        <v>1491</v>
      </c>
      <c r="D24" s="12">
        <v>904</v>
      </c>
      <c r="E24" s="12">
        <v>587</v>
      </c>
      <c r="F24" s="12">
        <v>8</v>
      </c>
      <c r="G24" s="12">
        <v>7</v>
      </c>
      <c r="H24" s="12">
        <v>1</v>
      </c>
      <c r="I24" s="12">
        <v>1491</v>
      </c>
      <c r="J24" s="12">
        <v>926</v>
      </c>
      <c r="K24" s="12">
        <v>565</v>
      </c>
      <c r="L24" s="12">
        <v>2</v>
      </c>
      <c r="M24" s="12">
        <v>1</v>
      </c>
      <c r="N24" s="12">
        <v>1</v>
      </c>
    </row>
    <row r="25" spans="2:14" ht="20.100000000000001" customHeight="1" thickBot="1" x14ac:dyDescent="0.25">
      <c r="B25" s="6" t="s">
        <v>16</v>
      </c>
      <c r="C25" s="12">
        <v>462</v>
      </c>
      <c r="D25" s="12">
        <v>263</v>
      </c>
      <c r="E25" s="12">
        <v>199</v>
      </c>
      <c r="F25" s="12">
        <v>0</v>
      </c>
      <c r="G25" s="12">
        <v>0</v>
      </c>
      <c r="H25" s="12">
        <v>0</v>
      </c>
      <c r="I25" s="12">
        <v>389</v>
      </c>
      <c r="J25" s="12">
        <v>273</v>
      </c>
      <c r="K25" s="12">
        <v>116</v>
      </c>
      <c r="L25" s="12">
        <v>0</v>
      </c>
      <c r="M25" s="12">
        <v>0</v>
      </c>
      <c r="N25" s="12">
        <v>0</v>
      </c>
    </row>
    <row r="26" spans="2:14" ht="20.100000000000001" customHeight="1" thickBot="1" x14ac:dyDescent="0.25">
      <c r="B26" s="7" t="s">
        <v>17</v>
      </c>
      <c r="C26" s="12">
        <v>1238</v>
      </c>
      <c r="D26" s="12">
        <v>812</v>
      </c>
      <c r="E26" s="12">
        <v>426</v>
      </c>
      <c r="F26" s="12">
        <v>3</v>
      </c>
      <c r="G26" s="12">
        <v>3</v>
      </c>
      <c r="H26" s="12">
        <v>0</v>
      </c>
      <c r="I26" s="12">
        <v>1203</v>
      </c>
      <c r="J26" s="12">
        <v>788</v>
      </c>
      <c r="K26" s="12">
        <v>415</v>
      </c>
      <c r="L26" s="12">
        <v>2</v>
      </c>
      <c r="M26" s="12">
        <v>2</v>
      </c>
      <c r="N26" s="12">
        <v>0</v>
      </c>
    </row>
    <row r="27" spans="2:14" ht="20.100000000000001" customHeight="1" thickBot="1" x14ac:dyDescent="0.25">
      <c r="B27" s="8" t="s">
        <v>18</v>
      </c>
      <c r="C27" s="12">
        <v>195</v>
      </c>
      <c r="D27" s="12">
        <v>123</v>
      </c>
      <c r="E27" s="12">
        <v>72</v>
      </c>
      <c r="F27" s="12">
        <v>2</v>
      </c>
      <c r="G27" s="12">
        <v>2</v>
      </c>
      <c r="H27" s="12">
        <v>0</v>
      </c>
      <c r="I27" s="12">
        <v>168</v>
      </c>
      <c r="J27" s="12">
        <v>126</v>
      </c>
      <c r="K27" s="12">
        <v>42</v>
      </c>
      <c r="L27" s="12">
        <v>2</v>
      </c>
      <c r="M27" s="12">
        <v>1</v>
      </c>
      <c r="N27" s="12">
        <v>1</v>
      </c>
    </row>
    <row r="28" spans="2:14" ht="20.100000000000001" customHeight="1" thickBot="1" x14ac:dyDescent="0.25">
      <c r="B28" s="9" t="s">
        <v>19</v>
      </c>
      <c r="C28" s="13">
        <f>SUM(C11:C27)</f>
        <v>34831</v>
      </c>
      <c r="D28" s="13">
        <f t="shared" ref="D28:H28" si="0">SUM(D11:D27)</f>
        <v>23252</v>
      </c>
      <c r="E28" s="13">
        <f t="shared" si="0"/>
        <v>11579</v>
      </c>
      <c r="F28" s="13">
        <f t="shared" si="0"/>
        <v>177</v>
      </c>
      <c r="G28" s="13">
        <f t="shared" si="0"/>
        <v>130</v>
      </c>
      <c r="H28" s="13">
        <f t="shared" si="0"/>
        <v>47</v>
      </c>
      <c r="I28" s="13">
        <f>SUM(I11:I27)</f>
        <v>34350</v>
      </c>
      <c r="J28" s="13">
        <f t="shared" ref="J28:N28" si="1">SUM(J11:J27)</f>
        <v>23202</v>
      </c>
      <c r="K28" s="13">
        <f t="shared" si="1"/>
        <v>11148</v>
      </c>
      <c r="L28" s="13">
        <f t="shared" si="1"/>
        <v>94</v>
      </c>
      <c r="M28" s="13">
        <f t="shared" si="1"/>
        <v>76</v>
      </c>
      <c r="N28" s="13">
        <f t="shared" si="1"/>
        <v>18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1" spans="2:14" ht="39.75" customHeight="1" thickBot="1" x14ac:dyDescent="0.25">
      <c r="C31" s="39" t="s">
        <v>122</v>
      </c>
      <c r="D31" s="40"/>
      <c r="E31" s="40"/>
      <c r="F31" s="39" t="s">
        <v>122</v>
      </c>
      <c r="G31" s="40"/>
      <c r="H31" s="40"/>
    </row>
    <row r="32" spans="2:14" ht="57.75" thickBot="1" x14ac:dyDescent="0.25">
      <c r="C32" s="11" t="s">
        <v>36</v>
      </c>
      <c r="D32" s="11" t="s">
        <v>37</v>
      </c>
      <c r="E32" s="11" t="s">
        <v>38</v>
      </c>
      <c r="F32" s="29" t="s">
        <v>112</v>
      </c>
      <c r="G32" s="29" t="s">
        <v>113</v>
      </c>
      <c r="H32" s="29" t="s">
        <v>114</v>
      </c>
    </row>
    <row r="33" spans="2:8" ht="20.100000000000001" customHeight="1" thickBot="1" x14ac:dyDescent="0.25">
      <c r="B33" s="5" t="s">
        <v>2</v>
      </c>
      <c r="C33" s="15">
        <f t="shared" ref="C33:C50" si="2">IF(C11&gt;0,(I11-C11)/C11,"-")</f>
        <v>1.0612361967589273E-2</v>
      </c>
      <c r="D33" s="15">
        <f t="shared" ref="D33:D50" si="3">IF(D11&gt;0,(J11-D11)/D11,"-")</f>
        <v>-1.3380412562720684E-2</v>
      </c>
      <c r="E33" s="15">
        <f t="shared" ref="E33:E50" si="4">IF(E11&gt;0,(K11-E11)/E11,"-")</f>
        <v>9.1708542713567834E-2</v>
      </c>
      <c r="F33" s="15">
        <f t="shared" ref="F33:F50" si="5">IF(F11&gt;0,(L11-F11)/F11,"-")</f>
        <v>-0.70909090909090911</v>
      </c>
      <c r="G33" s="15">
        <f t="shared" ref="G33:G50" si="6">IF(G11&gt;0,(M11-G11)/G11,"-")</f>
        <v>-0.55555555555555558</v>
      </c>
      <c r="H33" s="15">
        <f t="shared" ref="H33:H50" si="7">IF(H11&gt;0,(N11-H11)/H11,"-")</f>
        <v>-1</v>
      </c>
    </row>
    <row r="34" spans="2:8" ht="20.100000000000001" customHeight="1" thickBot="1" x14ac:dyDescent="0.25">
      <c r="B34" s="6" t="s">
        <v>3</v>
      </c>
      <c r="C34" s="15">
        <f t="shared" si="2"/>
        <v>0.12186978297161936</v>
      </c>
      <c r="D34" s="15">
        <f t="shared" si="3"/>
        <v>7.0680628272251314E-2</v>
      </c>
      <c r="E34" s="15">
        <f t="shared" si="4"/>
        <v>0.2119815668202765</v>
      </c>
      <c r="F34" s="15">
        <f t="shared" si="5"/>
        <v>-0.8</v>
      </c>
      <c r="G34" s="15">
        <f t="shared" si="6"/>
        <v>-1</v>
      </c>
      <c r="H34" s="15">
        <f t="shared" si="7"/>
        <v>-0.6</v>
      </c>
    </row>
    <row r="35" spans="2:8" ht="20.100000000000001" customHeight="1" thickBot="1" x14ac:dyDescent="0.25">
      <c r="B35" s="6" t="s">
        <v>4</v>
      </c>
      <c r="C35" s="15">
        <f t="shared" si="2"/>
        <v>-1.1272141706924315E-2</v>
      </c>
      <c r="D35" s="15">
        <f t="shared" si="3"/>
        <v>3.0567685589519649E-2</v>
      </c>
      <c r="E35" s="15">
        <f t="shared" si="4"/>
        <v>-0.12883435582822086</v>
      </c>
      <c r="F35" s="15" t="str">
        <f t="shared" si="5"/>
        <v>-</v>
      </c>
      <c r="G35" s="15" t="str">
        <f t="shared" si="6"/>
        <v>-</v>
      </c>
      <c r="H35" s="15" t="str">
        <f t="shared" si="7"/>
        <v>-</v>
      </c>
    </row>
    <row r="36" spans="2:8" ht="20.100000000000001" customHeight="1" thickBot="1" x14ac:dyDescent="0.25">
      <c r="B36" s="6" t="s">
        <v>5</v>
      </c>
      <c r="C36" s="15">
        <f t="shared" si="2"/>
        <v>-8.1994928148774307E-2</v>
      </c>
      <c r="D36" s="15">
        <f t="shared" si="3"/>
        <v>0.17813051146384479</v>
      </c>
      <c r="E36" s="15">
        <f t="shared" si="4"/>
        <v>-0.32142857142857145</v>
      </c>
      <c r="F36" s="15">
        <f t="shared" si="5"/>
        <v>-0.5</v>
      </c>
      <c r="G36" s="15">
        <f t="shared" si="6"/>
        <v>-0.36363636363636365</v>
      </c>
      <c r="H36" s="15">
        <f t="shared" si="7"/>
        <v>-1</v>
      </c>
    </row>
    <row r="37" spans="2:8" ht="20.100000000000001" customHeight="1" thickBot="1" x14ac:dyDescent="0.25">
      <c r="B37" s="6" t="s">
        <v>6</v>
      </c>
      <c r="C37" s="15">
        <f t="shared" si="2"/>
        <v>-4.3666026871401149E-2</v>
      </c>
      <c r="D37" s="15">
        <f t="shared" si="3"/>
        <v>-2.3661270236612703E-2</v>
      </c>
      <c r="E37" s="15">
        <f t="shared" si="4"/>
        <v>-0.11087866108786611</v>
      </c>
      <c r="F37" s="15">
        <f t="shared" si="5"/>
        <v>0.5</v>
      </c>
      <c r="G37" s="15">
        <f t="shared" si="6"/>
        <v>0.5</v>
      </c>
      <c r="H37" s="15" t="str">
        <f t="shared" si="7"/>
        <v>-</v>
      </c>
    </row>
    <row r="38" spans="2:8" ht="20.100000000000001" customHeight="1" thickBot="1" x14ac:dyDescent="0.25">
      <c r="B38" s="6" t="s">
        <v>7</v>
      </c>
      <c r="C38" s="15">
        <f t="shared" si="2"/>
        <v>-0.1545253863134658</v>
      </c>
      <c r="D38" s="15">
        <f t="shared" si="3"/>
        <v>-0.14411764705882352</v>
      </c>
      <c r="E38" s="15">
        <f t="shared" si="4"/>
        <v>-0.18584070796460178</v>
      </c>
      <c r="F38" s="15">
        <f t="shared" si="5"/>
        <v>0</v>
      </c>
      <c r="G38" s="15">
        <f t="shared" si="6"/>
        <v>-1</v>
      </c>
      <c r="H38" s="15" t="str">
        <f t="shared" si="7"/>
        <v>-</v>
      </c>
    </row>
    <row r="39" spans="2:8" ht="20.100000000000001" customHeight="1" thickBot="1" x14ac:dyDescent="0.25">
      <c r="B39" s="6" t="s">
        <v>8</v>
      </c>
      <c r="C39" s="15">
        <f t="shared" si="2"/>
        <v>-3.5625517812758904E-2</v>
      </c>
      <c r="D39" s="15">
        <f t="shared" si="3"/>
        <v>-2.4363233665559248E-2</v>
      </c>
      <c r="E39" s="15">
        <f t="shared" si="4"/>
        <v>-6.9078947368421059E-2</v>
      </c>
      <c r="F39" s="15">
        <f t="shared" si="5"/>
        <v>-0.66666666666666663</v>
      </c>
      <c r="G39" s="15">
        <f t="shared" si="6"/>
        <v>-0.66666666666666663</v>
      </c>
      <c r="H39" s="15" t="str">
        <f t="shared" si="7"/>
        <v>-</v>
      </c>
    </row>
    <row r="40" spans="2:8" ht="20.100000000000001" customHeight="1" thickBot="1" x14ac:dyDescent="0.25">
      <c r="B40" s="6" t="s">
        <v>9</v>
      </c>
      <c r="C40" s="15">
        <f t="shared" si="2"/>
        <v>8.4929225645295592E-2</v>
      </c>
      <c r="D40" s="15">
        <f t="shared" si="3"/>
        <v>6.039488966318235E-2</v>
      </c>
      <c r="E40" s="15">
        <f t="shared" si="4"/>
        <v>0.14705882352941177</v>
      </c>
      <c r="F40" s="15">
        <f t="shared" si="5"/>
        <v>-1</v>
      </c>
      <c r="G40" s="15">
        <f t="shared" si="6"/>
        <v>-1</v>
      </c>
      <c r="H40" s="15">
        <f t="shared" si="7"/>
        <v>-1</v>
      </c>
    </row>
    <row r="41" spans="2:8" ht="20.100000000000001" customHeight="1" thickBot="1" x14ac:dyDescent="0.25">
      <c r="B41" s="6" t="s">
        <v>10</v>
      </c>
      <c r="C41" s="15">
        <f t="shared" si="2"/>
        <v>-4.2598509052183171E-4</v>
      </c>
      <c r="D41" s="15">
        <f t="shared" si="3"/>
        <v>4.3258832011535686E-2</v>
      </c>
      <c r="E41" s="15">
        <f t="shared" si="4"/>
        <v>-6.3508589276418531E-2</v>
      </c>
      <c r="F41" s="15">
        <f t="shared" si="5"/>
        <v>-0.625</v>
      </c>
      <c r="G41" s="15">
        <f t="shared" si="6"/>
        <v>-0.625</v>
      </c>
      <c r="H41" s="15">
        <f t="shared" si="7"/>
        <v>-0.625</v>
      </c>
    </row>
    <row r="42" spans="2:8" ht="20.100000000000001" customHeight="1" thickBot="1" x14ac:dyDescent="0.25">
      <c r="B42" s="6" t="s">
        <v>11</v>
      </c>
      <c r="C42" s="15">
        <f t="shared" si="2"/>
        <v>-7.2992700729927001E-2</v>
      </c>
      <c r="D42" s="15">
        <f t="shared" si="3"/>
        <v>-0.10216529429704178</v>
      </c>
      <c r="E42" s="15">
        <f t="shared" si="4"/>
        <v>-1.9553072625698324E-2</v>
      </c>
      <c r="F42" s="15">
        <f t="shared" si="5"/>
        <v>-0.21739130434782608</v>
      </c>
      <c r="G42" s="15">
        <f t="shared" si="6"/>
        <v>-0.33333333333333331</v>
      </c>
      <c r="H42" s="15">
        <f t="shared" si="7"/>
        <v>0.2</v>
      </c>
    </row>
    <row r="43" spans="2:8" ht="20.100000000000001" customHeight="1" thickBot="1" x14ac:dyDescent="0.25">
      <c r="B43" s="6" t="s">
        <v>12</v>
      </c>
      <c r="C43" s="15">
        <f t="shared" si="2"/>
        <v>2.0833333333333332E-2</v>
      </c>
      <c r="D43" s="15">
        <f t="shared" si="3"/>
        <v>4.3668122270742356E-2</v>
      </c>
      <c r="E43" s="15">
        <f t="shared" si="4"/>
        <v>-0.12857142857142856</v>
      </c>
      <c r="F43" s="15">
        <f t="shared" si="5"/>
        <v>1.3333333333333333</v>
      </c>
      <c r="G43" s="15">
        <f t="shared" si="6"/>
        <v>1.3333333333333333</v>
      </c>
      <c r="H43" s="15" t="str">
        <f t="shared" si="7"/>
        <v>-</v>
      </c>
    </row>
    <row r="44" spans="2:8" ht="20.100000000000001" customHeight="1" thickBot="1" x14ac:dyDescent="0.25">
      <c r="B44" s="6" t="s">
        <v>13</v>
      </c>
      <c r="C44" s="15">
        <f t="shared" si="2"/>
        <v>3.3886085075702954E-2</v>
      </c>
      <c r="D44" s="15">
        <f t="shared" si="3"/>
        <v>6.8722466960352419E-2</v>
      </c>
      <c r="E44" s="15">
        <f t="shared" si="4"/>
        <v>-0.12301587301587301</v>
      </c>
      <c r="F44" s="15">
        <f t="shared" si="5"/>
        <v>0.18181818181818182</v>
      </c>
      <c r="G44" s="15">
        <f t="shared" si="6"/>
        <v>0.18181818181818182</v>
      </c>
      <c r="H44" s="15" t="str">
        <f t="shared" si="7"/>
        <v>-</v>
      </c>
    </row>
    <row r="45" spans="2:8" ht="20.100000000000001" customHeight="1" thickBot="1" x14ac:dyDescent="0.25">
      <c r="B45" s="6" t="s">
        <v>14</v>
      </c>
      <c r="C45" s="15">
        <f t="shared" si="2"/>
        <v>4.9586776859504135E-3</v>
      </c>
      <c r="D45" s="15">
        <f t="shared" si="3"/>
        <v>1.4304723885562209E-2</v>
      </c>
      <c r="E45" s="15">
        <f t="shared" si="4"/>
        <v>-6.5600656006560062E-3</v>
      </c>
      <c r="F45" s="15">
        <f t="shared" si="5"/>
        <v>-0.5</v>
      </c>
      <c r="G45" s="15">
        <f t="shared" si="6"/>
        <v>-0.77777777777777779</v>
      </c>
      <c r="H45" s="15">
        <f t="shared" si="7"/>
        <v>0.33333333333333331</v>
      </c>
    </row>
    <row r="46" spans="2:8" ht="20.100000000000001" customHeight="1" thickBot="1" x14ac:dyDescent="0.25">
      <c r="B46" s="6" t="s">
        <v>15</v>
      </c>
      <c r="C46" s="15">
        <f t="shared" si="2"/>
        <v>0</v>
      </c>
      <c r="D46" s="15">
        <f t="shared" si="3"/>
        <v>2.4336283185840708E-2</v>
      </c>
      <c r="E46" s="15">
        <f t="shared" si="4"/>
        <v>-3.7478705281090291E-2</v>
      </c>
      <c r="F46" s="15">
        <f t="shared" si="5"/>
        <v>-0.75</v>
      </c>
      <c r="G46" s="15">
        <f t="shared" si="6"/>
        <v>-0.8571428571428571</v>
      </c>
      <c r="H46" s="15">
        <f t="shared" si="7"/>
        <v>0</v>
      </c>
    </row>
    <row r="47" spans="2:8" ht="20.100000000000001" customHeight="1" thickBot="1" x14ac:dyDescent="0.25">
      <c r="B47" s="6" t="s">
        <v>16</v>
      </c>
      <c r="C47" s="15">
        <f t="shared" si="2"/>
        <v>-0.15800865800865802</v>
      </c>
      <c r="D47" s="15">
        <f t="shared" si="3"/>
        <v>3.8022813688212927E-2</v>
      </c>
      <c r="E47" s="15">
        <f t="shared" si="4"/>
        <v>-0.41708542713567837</v>
      </c>
      <c r="F47" s="15" t="str">
        <f t="shared" si="5"/>
        <v>-</v>
      </c>
      <c r="G47" s="15" t="str">
        <f t="shared" si="6"/>
        <v>-</v>
      </c>
      <c r="H47" s="15" t="str">
        <f t="shared" si="7"/>
        <v>-</v>
      </c>
    </row>
    <row r="48" spans="2:8" ht="20.100000000000001" customHeight="1" thickBot="1" x14ac:dyDescent="0.25">
      <c r="B48" s="7" t="s">
        <v>17</v>
      </c>
      <c r="C48" s="15">
        <f t="shared" si="2"/>
        <v>-2.827140549273021E-2</v>
      </c>
      <c r="D48" s="15">
        <f t="shared" si="3"/>
        <v>-2.9556650246305417E-2</v>
      </c>
      <c r="E48" s="15">
        <f t="shared" si="4"/>
        <v>-2.5821596244131457E-2</v>
      </c>
      <c r="F48" s="15">
        <f t="shared" si="5"/>
        <v>-0.33333333333333331</v>
      </c>
      <c r="G48" s="15">
        <f t="shared" si="6"/>
        <v>-0.33333333333333331</v>
      </c>
      <c r="H48" s="15" t="str">
        <f t="shared" si="7"/>
        <v>-</v>
      </c>
    </row>
    <row r="49" spans="2:8" ht="20.100000000000001" customHeight="1" thickBot="1" x14ac:dyDescent="0.25">
      <c r="B49" s="8" t="s">
        <v>18</v>
      </c>
      <c r="C49" s="15">
        <f t="shared" si="2"/>
        <v>-0.13846153846153847</v>
      </c>
      <c r="D49" s="15">
        <f t="shared" si="3"/>
        <v>2.4390243902439025E-2</v>
      </c>
      <c r="E49" s="15">
        <f t="shared" si="4"/>
        <v>-0.41666666666666669</v>
      </c>
      <c r="F49" s="15">
        <f t="shared" si="5"/>
        <v>0</v>
      </c>
      <c r="G49" s="15">
        <f t="shared" si="6"/>
        <v>-0.5</v>
      </c>
      <c r="H49" s="15" t="str">
        <f t="shared" si="7"/>
        <v>-</v>
      </c>
    </row>
    <row r="50" spans="2:8" ht="20.100000000000001" customHeight="1" thickBot="1" x14ac:dyDescent="0.25">
      <c r="B50" s="9" t="s">
        <v>19</v>
      </c>
      <c r="C50" s="16">
        <f t="shared" si="2"/>
        <v>-1.3809537480979588E-2</v>
      </c>
      <c r="D50" s="16">
        <f t="shared" si="3"/>
        <v>-2.1503526578358851E-3</v>
      </c>
      <c r="E50" s="16">
        <f t="shared" si="4"/>
        <v>-3.7222558079281459E-2</v>
      </c>
      <c r="F50" s="16">
        <f t="shared" si="5"/>
        <v>-0.46892655367231639</v>
      </c>
      <c r="G50" s="16">
        <f t="shared" si="6"/>
        <v>-0.41538461538461541</v>
      </c>
      <c r="H50" s="16">
        <f t="shared" si="7"/>
        <v>-0.61702127659574468</v>
      </c>
    </row>
    <row r="53" spans="2:8" ht="25.5" customHeight="1" x14ac:dyDescent="0.2">
      <c r="B53" s="57" t="s">
        <v>118</v>
      </c>
      <c r="C53" s="57"/>
      <c r="D53" s="57"/>
      <c r="E53" s="57"/>
      <c r="F53" s="57"/>
      <c r="G53" s="57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9" t="s">
        <v>119</v>
      </c>
      <c r="D9" s="40"/>
      <c r="E9" s="40"/>
      <c r="F9" s="40"/>
      <c r="G9" s="40" t="s">
        <v>120</v>
      </c>
      <c r="H9" s="40"/>
      <c r="I9" s="40"/>
      <c r="J9" s="40"/>
      <c r="K9" s="40" t="s">
        <v>122</v>
      </c>
      <c r="L9" s="40"/>
      <c r="M9" s="40"/>
      <c r="N9" s="40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1978</v>
      </c>
      <c r="D11" s="12">
        <v>6</v>
      </c>
      <c r="E11" s="12">
        <v>1556</v>
      </c>
      <c r="F11" s="12">
        <v>416</v>
      </c>
      <c r="G11" s="12">
        <v>1871</v>
      </c>
      <c r="H11" s="12">
        <v>12</v>
      </c>
      <c r="I11" s="12">
        <v>1494</v>
      </c>
      <c r="J11" s="12">
        <v>365</v>
      </c>
      <c r="K11" s="15">
        <f>IF(C11=0,"-",(G11-C11)/C11)</f>
        <v>-5.4095045500505562E-2</v>
      </c>
      <c r="L11" s="15">
        <f>IF(D11=0,"-",(H11-D11)/D11)</f>
        <v>1</v>
      </c>
      <c r="M11" s="15">
        <f>IF(E11=0,"-",(I11-E11)/E11)</f>
        <v>-3.9845758354755782E-2</v>
      </c>
      <c r="N11" s="15">
        <f>IF(F11=0,"-",(J11-F11)/F11)</f>
        <v>-0.12259615384615384</v>
      </c>
    </row>
    <row r="12" spans="2:14" ht="20.100000000000001" customHeight="1" thickBot="1" x14ac:dyDescent="0.25">
      <c r="B12" s="6" t="s">
        <v>3</v>
      </c>
      <c r="C12" s="12">
        <v>190</v>
      </c>
      <c r="D12" s="12">
        <v>0</v>
      </c>
      <c r="E12" s="12">
        <v>139</v>
      </c>
      <c r="F12" s="12">
        <v>51</v>
      </c>
      <c r="G12" s="12">
        <v>181</v>
      </c>
      <c r="H12" s="12">
        <v>0</v>
      </c>
      <c r="I12" s="12">
        <v>153</v>
      </c>
      <c r="J12" s="12">
        <v>28</v>
      </c>
      <c r="K12" s="15">
        <f t="shared" ref="K12:N28" si="0">IF(C12=0,"-",(G12-C12)/C12)</f>
        <v>-4.736842105263158E-2</v>
      </c>
      <c r="L12" s="15" t="str">
        <f t="shared" si="0"/>
        <v>-</v>
      </c>
      <c r="M12" s="15">
        <f t="shared" si="0"/>
        <v>0.10071942446043165</v>
      </c>
      <c r="N12" s="15">
        <f t="shared" si="0"/>
        <v>-0.45098039215686275</v>
      </c>
    </row>
    <row r="13" spans="2:14" ht="20.100000000000001" customHeight="1" thickBot="1" x14ac:dyDescent="0.25">
      <c r="B13" s="6" t="s">
        <v>4</v>
      </c>
      <c r="C13" s="12">
        <v>196</v>
      </c>
      <c r="D13" s="12">
        <v>0</v>
      </c>
      <c r="E13" s="12">
        <v>171</v>
      </c>
      <c r="F13" s="12">
        <v>25</v>
      </c>
      <c r="G13" s="12">
        <v>167</v>
      </c>
      <c r="H13" s="12">
        <v>0</v>
      </c>
      <c r="I13" s="12">
        <v>125</v>
      </c>
      <c r="J13" s="12">
        <v>42</v>
      </c>
      <c r="K13" s="15">
        <f t="shared" si="0"/>
        <v>-0.14795918367346939</v>
      </c>
      <c r="L13" s="15" t="str">
        <f t="shared" si="0"/>
        <v>-</v>
      </c>
      <c r="M13" s="15">
        <f t="shared" si="0"/>
        <v>-0.26900584795321636</v>
      </c>
      <c r="N13" s="15">
        <f t="shared" si="0"/>
        <v>0.68</v>
      </c>
    </row>
    <row r="14" spans="2:14" ht="20.100000000000001" customHeight="1" thickBot="1" x14ac:dyDescent="0.25">
      <c r="B14" s="6" t="s">
        <v>5</v>
      </c>
      <c r="C14" s="12">
        <v>336</v>
      </c>
      <c r="D14" s="12">
        <v>0</v>
      </c>
      <c r="E14" s="12">
        <v>289</v>
      </c>
      <c r="F14" s="12">
        <v>47</v>
      </c>
      <c r="G14" s="12">
        <v>156</v>
      </c>
      <c r="H14" s="12">
        <v>0</v>
      </c>
      <c r="I14" s="12">
        <v>114</v>
      </c>
      <c r="J14" s="12">
        <v>42</v>
      </c>
      <c r="K14" s="15">
        <f t="shared" si="0"/>
        <v>-0.5357142857142857</v>
      </c>
      <c r="L14" s="15" t="str">
        <f t="shared" si="0"/>
        <v>-</v>
      </c>
      <c r="M14" s="15">
        <f t="shared" si="0"/>
        <v>-0.60553633217993075</v>
      </c>
      <c r="N14" s="15">
        <f t="shared" si="0"/>
        <v>-0.10638297872340426</v>
      </c>
    </row>
    <row r="15" spans="2:14" ht="20.100000000000001" customHeight="1" thickBot="1" x14ac:dyDescent="0.25">
      <c r="B15" s="6" t="s">
        <v>6</v>
      </c>
      <c r="C15" s="12">
        <v>586</v>
      </c>
      <c r="D15" s="12">
        <v>6</v>
      </c>
      <c r="E15" s="12">
        <v>432</v>
      </c>
      <c r="F15" s="12">
        <v>148</v>
      </c>
      <c r="G15" s="12">
        <v>426</v>
      </c>
      <c r="H15" s="12">
        <v>3</v>
      </c>
      <c r="I15" s="12">
        <v>300</v>
      </c>
      <c r="J15" s="12">
        <v>123</v>
      </c>
      <c r="K15" s="15">
        <f t="shared" si="0"/>
        <v>-0.27303754266211605</v>
      </c>
      <c r="L15" s="15">
        <f t="shared" si="0"/>
        <v>-0.5</v>
      </c>
      <c r="M15" s="15">
        <f t="shared" si="0"/>
        <v>-0.30555555555555558</v>
      </c>
      <c r="N15" s="15">
        <f t="shared" si="0"/>
        <v>-0.16891891891891891</v>
      </c>
    </row>
    <row r="16" spans="2:14" ht="20.100000000000001" customHeight="1" thickBot="1" x14ac:dyDescent="0.25">
      <c r="B16" s="6" t="s">
        <v>7</v>
      </c>
      <c r="C16" s="12">
        <v>71</v>
      </c>
      <c r="D16" s="12">
        <v>0</v>
      </c>
      <c r="E16" s="12">
        <v>43</v>
      </c>
      <c r="F16" s="12">
        <v>28</v>
      </c>
      <c r="G16" s="12">
        <v>63</v>
      </c>
      <c r="H16" s="12">
        <v>0</v>
      </c>
      <c r="I16" s="12">
        <v>38</v>
      </c>
      <c r="J16" s="12">
        <v>25</v>
      </c>
      <c r="K16" s="15">
        <f t="shared" si="0"/>
        <v>-0.11267605633802817</v>
      </c>
      <c r="L16" s="15" t="str">
        <f t="shared" si="0"/>
        <v>-</v>
      </c>
      <c r="M16" s="15">
        <f t="shared" si="0"/>
        <v>-0.11627906976744186</v>
      </c>
      <c r="N16" s="15">
        <f t="shared" si="0"/>
        <v>-0.10714285714285714</v>
      </c>
    </row>
    <row r="17" spans="2:14" ht="20.100000000000001" customHeight="1" thickBot="1" x14ac:dyDescent="0.25">
      <c r="B17" s="6" t="s">
        <v>8</v>
      </c>
      <c r="C17" s="12">
        <v>359</v>
      </c>
      <c r="D17" s="12">
        <v>0</v>
      </c>
      <c r="E17" s="12">
        <v>283</v>
      </c>
      <c r="F17" s="12">
        <v>76</v>
      </c>
      <c r="G17" s="12">
        <v>356</v>
      </c>
      <c r="H17" s="12">
        <v>0</v>
      </c>
      <c r="I17" s="12">
        <v>256</v>
      </c>
      <c r="J17" s="12">
        <v>100</v>
      </c>
      <c r="K17" s="15">
        <f t="shared" si="0"/>
        <v>-8.356545961002786E-3</v>
      </c>
      <c r="L17" s="15" t="str">
        <f t="shared" si="0"/>
        <v>-</v>
      </c>
      <c r="M17" s="15">
        <f t="shared" si="0"/>
        <v>-9.5406360424028266E-2</v>
      </c>
      <c r="N17" s="15">
        <f t="shared" si="0"/>
        <v>0.31578947368421051</v>
      </c>
    </row>
    <row r="18" spans="2:14" ht="20.100000000000001" customHeight="1" thickBot="1" x14ac:dyDescent="0.25">
      <c r="B18" s="6" t="s">
        <v>9</v>
      </c>
      <c r="C18" s="12">
        <v>398</v>
      </c>
      <c r="D18" s="12">
        <v>2</v>
      </c>
      <c r="E18" s="12">
        <v>302</v>
      </c>
      <c r="F18" s="12">
        <v>94</v>
      </c>
      <c r="G18" s="12">
        <v>344</v>
      </c>
      <c r="H18" s="12">
        <v>0</v>
      </c>
      <c r="I18" s="12">
        <v>257</v>
      </c>
      <c r="J18" s="12">
        <v>87</v>
      </c>
      <c r="K18" s="15">
        <f t="shared" si="0"/>
        <v>-0.135678391959799</v>
      </c>
      <c r="L18" s="15">
        <f t="shared" si="0"/>
        <v>-1</v>
      </c>
      <c r="M18" s="15">
        <f t="shared" si="0"/>
        <v>-0.1490066225165563</v>
      </c>
      <c r="N18" s="15">
        <f t="shared" si="0"/>
        <v>-7.4468085106382975E-2</v>
      </c>
    </row>
    <row r="19" spans="2:14" ht="20.100000000000001" customHeight="1" thickBot="1" x14ac:dyDescent="0.25">
      <c r="B19" s="6" t="s">
        <v>10</v>
      </c>
      <c r="C19" s="12">
        <v>1179</v>
      </c>
      <c r="D19" s="12">
        <v>18</v>
      </c>
      <c r="E19" s="12">
        <v>589</v>
      </c>
      <c r="F19" s="12">
        <v>572</v>
      </c>
      <c r="G19" s="12">
        <v>1141</v>
      </c>
      <c r="H19" s="12">
        <v>3</v>
      </c>
      <c r="I19" s="12">
        <v>558</v>
      </c>
      <c r="J19" s="12">
        <v>580</v>
      </c>
      <c r="K19" s="15">
        <f t="shared" si="0"/>
        <v>-3.2230703986429174E-2</v>
      </c>
      <c r="L19" s="15">
        <f t="shared" si="0"/>
        <v>-0.83333333333333337</v>
      </c>
      <c r="M19" s="15">
        <f t="shared" si="0"/>
        <v>-5.2631578947368418E-2</v>
      </c>
      <c r="N19" s="15">
        <f t="shared" si="0"/>
        <v>1.3986013986013986E-2</v>
      </c>
    </row>
    <row r="20" spans="2:14" ht="20.100000000000001" customHeight="1" thickBot="1" x14ac:dyDescent="0.25">
      <c r="B20" s="6" t="s">
        <v>11</v>
      </c>
      <c r="C20" s="12">
        <v>1232</v>
      </c>
      <c r="D20" s="12">
        <v>18</v>
      </c>
      <c r="E20" s="12">
        <v>1054</v>
      </c>
      <c r="F20" s="12">
        <v>160</v>
      </c>
      <c r="G20" s="12">
        <v>1138</v>
      </c>
      <c r="H20" s="12">
        <v>43</v>
      </c>
      <c r="I20" s="12">
        <v>946</v>
      </c>
      <c r="J20" s="12">
        <v>149</v>
      </c>
      <c r="K20" s="15">
        <f t="shared" si="0"/>
        <v>-7.6298701298701296E-2</v>
      </c>
      <c r="L20" s="15">
        <f t="shared" si="0"/>
        <v>1.3888888888888888</v>
      </c>
      <c r="M20" s="15">
        <f t="shared" si="0"/>
        <v>-0.10246679316888045</v>
      </c>
      <c r="N20" s="15">
        <f t="shared" si="0"/>
        <v>-6.8750000000000006E-2</v>
      </c>
    </row>
    <row r="21" spans="2:14" ht="20.100000000000001" customHeight="1" thickBot="1" x14ac:dyDescent="0.25">
      <c r="B21" s="6" t="s">
        <v>12</v>
      </c>
      <c r="C21" s="12">
        <v>181</v>
      </c>
      <c r="D21" s="12">
        <v>10</v>
      </c>
      <c r="E21" s="12">
        <v>125</v>
      </c>
      <c r="F21" s="12">
        <v>46</v>
      </c>
      <c r="G21" s="12">
        <v>189</v>
      </c>
      <c r="H21" s="12">
        <v>1</v>
      </c>
      <c r="I21" s="12">
        <v>142</v>
      </c>
      <c r="J21" s="12">
        <v>46</v>
      </c>
      <c r="K21" s="15">
        <f t="shared" si="0"/>
        <v>4.4198895027624308E-2</v>
      </c>
      <c r="L21" s="15">
        <f t="shared" si="0"/>
        <v>-0.9</v>
      </c>
      <c r="M21" s="15">
        <f t="shared" si="0"/>
        <v>0.13600000000000001</v>
      </c>
      <c r="N21" s="15">
        <f t="shared" si="0"/>
        <v>0</v>
      </c>
    </row>
    <row r="22" spans="2:14" ht="20.100000000000001" customHeight="1" thickBot="1" x14ac:dyDescent="0.25">
      <c r="B22" s="6" t="s">
        <v>13</v>
      </c>
      <c r="C22" s="12">
        <v>529</v>
      </c>
      <c r="D22" s="12">
        <v>5</v>
      </c>
      <c r="E22" s="12">
        <v>360</v>
      </c>
      <c r="F22" s="12">
        <v>163</v>
      </c>
      <c r="G22" s="12">
        <v>371</v>
      </c>
      <c r="H22" s="12">
        <v>8</v>
      </c>
      <c r="I22" s="12">
        <v>232</v>
      </c>
      <c r="J22" s="12">
        <v>131</v>
      </c>
      <c r="K22" s="15">
        <f t="shared" si="0"/>
        <v>-0.29867674858223064</v>
      </c>
      <c r="L22" s="15">
        <f t="shared" si="0"/>
        <v>0.6</v>
      </c>
      <c r="M22" s="15">
        <f t="shared" si="0"/>
        <v>-0.35555555555555557</v>
      </c>
      <c r="N22" s="15">
        <f t="shared" si="0"/>
        <v>-0.19631901840490798</v>
      </c>
    </row>
    <row r="23" spans="2:14" ht="20.100000000000001" customHeight="1" thickBot="1" x14ac:dyDescent="0.25">
      <c r="B23" s="6" t="s">
        <v>14</v>
      </c>
      <c r="C23" s="12">
        <v>1267</v>
      </c>
      <c r="D23" s="12">
        <v>1</v>
      </c>
      <c r="E23" s="12">
        <v>641</v>
      </c>
      <c r="F23" s="12">
        <v>625</v>
      </c>
      <c r="G23" s="12">
        <v>1195</v>
      </c>
      <c r="H23" s="12">
        <v>20</v>
      </c>
      <c r="I23" s="12">
        <v>543</v>
      </c>
      <c r="J23" s="12">
        <v>632</v>
      </c>
      <c r="K23" s="15">
        <f t="shared" si="0"/>
        <v>-5.6827150749802685E-2</v>
      </c>
      <c r="L23" s="15">
        <f t="shared" si="0"/>
        <v>19</v>
      </c>
      <c r="M23" s="15">
        <f t="shared" si="0"/>
        <v>-0.15288611544461778</v>
      </c>
      <c r="N23" s="15">
        <f t="shared" si="0"/>
        <v>1.12E-2</v>
      </c>
    </row>
    <row r="24" spans="2:14" ht="20.100000000000001" customHeight="1" thickBot="1" x14ac:dyDescent="0.25">
      <c r="B24" s="6" t="s">
        <v>15</v>
      </c>
      <c r="C24" s="12">
        <v>301</v>
      </c>
      <c r="D24" s="12">
        <v>0</v>
      </c>
      <c r="E24" s="12">
        <v>261</v>
      </c>
      <c r="F24" s="12">
        <v>40</v>
      </c>
      <c r="G24" s="12">
        <v>281</v>
      </c>
      <c r="H24" s="12">
        <v>0</v>
      </c>
      <c r="I24" s="12">
        <v>222</v>
      </c>
      <c r="J24" s="12">
        <v>59</v>
      </c>
      <c r="K24" s="15">
        <f t="shared" si="0"/>
        <v>-6.6445182724252497E-2</v>
      </c>
      <c r="L24" s="15" t="str">
        <f t="shared" si="0"/>
        <v>-</v>
      </c>
      <c r="M24" s="15">
        <f t="shared" si="0"/>
        <v>-0.14942528735632185</v>
      </c>
      <c r="N24" s="15">
        <f t="shared" si="0"/>
        <v>0.47499999999999998</v>
      </c>
    </row>
    <row r="25" spans="2:14" ht="20.100000000000001" customHeight="1" thickBot="1" x14ac:dyDescent="0.25">
      <c r="B25" s="6" t="s">
        <v>16</v>
      </c>
      <c r="C25" s="12">
        <v>84</v>
      </c>
      <c r="D25" s="12">
        <v>0</v>
      </c>
      <c r="E25" s="12">
        <v>59</v>
      </c>
      <c r="F25" s="12">
        <v>25</v>
      </c>
      <c r="G25" s="12">
        <v>69</v>
      </c>
      <c r="H25" s="12">
        <v>0</v>
      </c>
      <c r="I25" s="12">
        <v>47</v>
      </c>
      <c r="J25" s="12">
        <v>22</v>
      </c>
      <c r="K25" s="15">
        <f t="shared" si="0"/>
        <v>-0.17857142857142858</v>
      </c>
      <c r="L25" s="15" t="str">
        <f t="shared" si="0"/>
        <v>-</v>
      </c>
      <c r="M25" s="15">
        <f t="shared" si="0"/>
        <v>-0.20338983050847459</v>
      </c>
      <c r="N25" s="15">
        <f t="shared" si="0"/>
        <v>-0.12</v>
      </c>
    </row>
    <row r="26" spans="2:14" ht="20.100000000000001" customHeight="1" thickBot="1" x14ac:dyDescent="0.25">
      <c r="B26" s="7" t="s">
        <v>17</v>
      </c>
      <c r="C26" s="12">
        <v>161</v>
      </c>
      <c r="D26" s="12">
        <v>5</v>
      </c>
      <c r="E26" s="12">
        <v>81</v>
      </c>
      <c r="F26" s="12">
        <v>75</v>
      </c>
      <c r="G26" s="12">
        <v>155</v>
      </c>
      <c r="H26" s="12">
        <v>0</v>
      </c>
      <c r="I26" s="12">
        <v>88</v>
      </c>
      <c r="J26" s="12">
        <v>67</v>
      </c>
      <c r="K26" s="15">
        <f t="shared" si="0"/>
        <v>-3.7267080745341616E-2</v>
      </c>
      <c r="L26" s="15">
        <f t="shared" si="0"/>
        <v>-1</v>
      </c>
      <c r="M26" s="15">
        <f t="shared" si="0"/>
        <v>8.6419753086419748E-2</v>
      </c>
      <c r="N26" s="15">
        <f t="shared" si="0"/>
        <v>-0.10666666666666667</v>
      </c>
    </row>
    <row r="27" spans="2:14" ht="20.100000000000001" customHeight="1" thickBot="1" x14ac:dyDescent="0.25">
      <c r="B27" s="8" t="s">
        <v>18</v>
      </c>
      <c r="C27" s="12">
        <v>73</v>
      </c>
      <c r="D27" s="12">
        <v>0</v>
      </c>
      <c r="E27" s="12">
        <v>68</v>
      </c>
      <c r="F27" s="12">
        <v>5</v>
      </c>
      <c r="G27" s="12">
        <v>73</v>
      </c>
      <c r="H27" s="12">
        <v>0</v>
      </c>
      <c r="I27" s="12">
        <v>62</v>
      </c>
      <c r="J27" s="12">
        <v>11</v>
      </c>
      <c r="K27" s="15">
        <f t="shared" si="0"/>
        <v>0</v>
      </c>
      <c r="L27" s="15" t="str">
        <f t="shared" si="0"/>
        <v>-</v>
      </c>
      <c r="M27" s="15">
        <f t="shared" si="0"/>
        <v>-8.8235294117647065E-2</v>
      </c>
      <c r="N27" s="15">
        <f t="shared" si="0"/>
        <v>1.2</v>
      </c>
    </row>
    <row r="28" spans="2:14" ht="20.100000000000001" customHeight="1" thickBot="1" x14ac:dyDescent="0.25">
      <c r="B28" s="9" t="s">
        <v>19</v>
      </c>
      <c r="C28" s="13">
        <f>SUM(C11:C27)</f>
        <v>9121</v>
      </c>
      <c r="D28" s="13">
        <f t="shared" ref="D28:F28" si="1">SUM(D11:D27)</f>
        <v>71</v>
      </c>
      <c r="E28" s="13">
        <f t="shared" si="1"/>
        <v>6453</v>
      </c>
      <c r="F28" s="13">
        <f t="shared" si="1"/>
        <v>2596</v>
      </c>
      <c r="G28" s="13">
        <f>SUM(G11:G27)</f>
        <v>8176</v>
      </c>
      <c r="H28" s="13">
        <f t="shared" ref="H28:J28" si="2">SUM(H11:H27)</f>
        <v>90</v>
      </c>
      <c r="I28" s="13">
        <f t="shared" si="2"/>
        <v>5577</v>
      </c>
      <c r="J28" s="13">
        <f t="shared" si="2"/>
        <v>2509</v>
      </c>
      <c r="K28" s="16">
        <f t="shared" si="0"/>
        <v>-0.10360706062931696</v>
      </c>
      <c r="L28" s="16">
        <f t="shared" si="0"/>
        <v>0.26760563380281688</v>
      </c>
      <c r="M28" s="16">
        <f t="shared" si="0"/>
        <v>-0.13575081357508137</v>
      </c>
      <c r="N28" s="16">
        <f t="shared" si="0"/>
        <v>-3.3513097072419104E-2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9" t="s">
        <v>119</v>
      </c>
      <c r="D9" s="40"/>
      <c r="E9" s="40"/>
      <c r="F9" s="40"/>
      <c r="G9" s="40"/>
      <c r="H9" s="40" t="s">
        <v>120</v>
      </c>
      <c r="I9" s="40"/>
      <c r="J9" s="40"/>
      <c r="K9" s="40"/>
      <c r="L9" s="40"/>
      <c r="M9" s="40" t="s">
        <v>122</v>
      </c>
      <c r="N9" s="40"/>
      <c r="O9" s="40"/>
      <c r="P9" s="40"/>
      <c r="Q9" s="40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1083</v>
      </c>
      <c r="D11" s="12">
        <v>731</v>
      </c>
      <c r="E11" s="12">
        <v>195</v>
      </c>
      <c r="F11" s="12">
        <v>142</v>
      </c>
      <c r="G11" s="12">
        <v>15</v>
      </c>
      <c r="H11" s="12">
        <v>1240</v>
      </c>
      <c r="I11" s="12">
        <v>792</v>
      </c>
      <c r="J11" s="12">
        <v>263</v>
      </c>
      <c r="K11" s="12">
        <v>162</v>
      </c>
      <c r="L11" s="12">
        <v>23</v>
      </c>
      <c r="M11" s="15">
        <f>IF(C11=0,"-",(H11-C11)/C11)</f>
        <v>0.14496768236380425</v>
      </c>
      <c r="N11" s="15">
        <f>IF(D11=0,"-",(I11-D11)/D11)</f>
        <v>8.3447332421340628E-2</v>
      </c>
      <c r="O11" s="15">
        <f>IF(E11=0,"-",(J11-E11)/E11)</f>
        <v>0.3487179487179487</v>
      </c>
      <c r="P11" s="15">
        <f>IF(F11=0,"-",(K11-F11)/F11)</f>
        <v>0.14084507042253522</v>
      </c>
      <c r="Q11" s="15">
        <f>IF(G11=0,"-",(L11-G11)/G11)</f>
        <v>0.53333333333333333</v>
      </c>
    </row>
    <row r="12" spans="2:17" ht="20.100000000000001" customHeight="1" thickBot="1" x14ac:dyDescent="0.25">
      <c r="B12" s="6" t="s">
        <v>3</v>
      </c>
      <c r="C12" s="12">
        <v>126</v>
      </c>
      <c r="D12" s="12">
        <v>81</v>
      </c>
      <c r="E12" s="12">
        <v>38</v>
      </c>
      <c r="F12" s="12">
        <v>5</v>
      </c>
      <c r="G12" s="12">
        <v>2</v>
      </c>
      <c r="H12" s="12">
        <v>150</v>
      </c>
      <c r="I12" s="12">
        <v>78</v>
      </c>
      <c r="J12" s="12">
        <v>56</v>
      </c>
      <c r="K12" s="12">
        <v>12</v>
      </c>
      <c r="L12" s="12">
        <v>4</v>
      </c>
      <c r="M12" s="15">
        <f t="shared" ref="M12:Q28" si="0">IF(C12=0,"-",(H12-C12)/C12)</f>
        <v>0.19047619047619047</v>
      </c>
      <c r="N12" s="15">
        <f t="shared" si="0"/>
        <v>-3.7037037037037035E-2</v>
      </c>
      <c r="O12" s="15">
        <f t="shared" si="0"/>
        <v>0.47368421052631576</v>
      </c>
      <c r="P12" s="15">
        <f t="shared" si="0"/>
        <v>1.4</v>
      </c>
      <c r="Q12" s="15">
        <f t="shared" si="0"/>
        <v>1</v>
      </c>
    </row>
    <row r="13" spans="2:17" ht="20.100000000000001" customHeight="1" thickBot="1" x14ac:dyDescent="0.25">
      <c r="B13" s="6" t="s">
        <v>4</v>
      </c>
      <c r="C13" s="12">
        <v>112</v>
      </c>
      <c r="D13" s="12">
        <v>80</v>
      </c>
      <c r="E13" s="12">
        <v>19</v>
      </c>
      <c r="F13" s="12">
        <v>12</v>
      </c>
      <c r="G13" s="12">
        <v>1</v>
      </c>
      <c r="H13" s="12">
        <v>137</v>
      </c>
      <c r="I13" s="12">
        <v>100</v>
      </c>
      <c r="J13" s="12">
        <v>30</v>
      </c>
      <c r="K13" s="12">
        <v>7</v>
      </c>
      <c r="L13" s="12">
        <v>0</v>
      </c>
      <c r="M13" s="15">
        <f t="shared" si="0"/>
        <v>0.22321428571428573</v>
      </c>
      <c r="N13" s="15">
        <f t="shared" si="0"/>
        <v>0.25</v>
      </c>
      <c r="O13" s="15">
        <f t="shared" si="0"/>
        <v>0.57894736842105265</v>
      </c>
      <c r="P13" s="15">
        <f t="shared" si="0"/>
        <v>-0.41666666666666669</v>
      </c>
      <c r="Q13" s="15">
        <f t="shared" si="0"/>
        <v>-1</v>
      </c>
    </row>
    <row r="14" spans="2:17" ht="20.100000000000001" customHeight="1" thickBot="1" x14ac:dyDescent="0.25">
      <c r="B14" s="6" t="s">
        <v>5</v>
      </c>
      <c r="C14" s="12">
        <v>185</v>
      </c>
      <c r="D14" s="12">
        <v>95</v>
      </c>
      <c r="E14" s="12">
        <v>73</v>
      </c>
      <c r="F14" s="12">
        <v>13</v>
      </c>
      <c r="G14" s="12">
        <v>4</v>
      </c>
      <c r="H14" s="12">
        <v>183</v>
      </c>
      <c r="I14" s="12">
        <v>109</v>
      </c>
      <c r="J14" s="12">
        <v>69</v>
      </c>
      <c r="K14" s="12">
        <v>4</v>
      </c>
      <c r="L14" s="12">
        <v>1</v>
      </c>
      <c r="M14" s="15">
        <f t="shared" si="0"/>
        <v>-1.0810810810810811E-2</v>
      </c>
      <c r="N14" s="15">
        <f t="shared" si="0"/>
        <v>0.14736842105263157</v>
      </c>
      <c r="O14" s="15">
        <f t="shared" si="0"/>
        <v>-5.4794520547945202E-2</v>
      </c>
      <c r="P14" s="15">
        <f t="shared" si="0"/>
        <v>-0.69230769230769229</v>
      </c>
      <c r="Q14" s="15">
        <f t="shared" si="0"/>
        <v>-0.75</v>
      </c>
    </row>
    <row r="15" spans="2:17" ht="20.100000000000001" customHeight="1" thickBot="1" x14ac:dyDescent="0.25">
      <c r="B15" s="6" t="s">
        <v>6</v>
      </c>
      <c r="C15" s="12">
        <v>588</v>
      </c>
      <c r="D15" s="12">
        <v>463</v>
      </c>
      <c r="E15" s="12">
        <v>79</v>
      </c>
      <c r="F15" s="12">
        <v>41</v>
      </c>
      <c r="G15" s="12">
        <v>5</v>
      </c>
      <c r="H15" s="12">
        <v>629</v>
      </c>
      <c r="I15" s="12">
        <v>448</v>
      </c>
      <c r="J15" s="12">
        <v>106</v>
      </c>
      <c r="K15" s="12">
        <v>67</v>
      </c>
      <c r="L15" s="12">
        <v>8</v>
      </c>
      <c r="M15" s="15">
        <f t="shared" si="0"/>
        <v>6.9727891156462579E-2</v>
      </c>
      <c r="N15" s="15">
        <f t="shared" si="0"/>
        <v>-3.2397408207343416E-2</v>
      </c>
      <c r="O15" s="15">
        <f t="shared" si="0"/>
        <v>0.34177215189873417</v>
      </c>
      <c r="P15" s="15">
        <f t="shared" si="0"/>
        <v>0.63414634146341464</v>
      </c>
      <c r="Q15" s="15">
        <f t="shared" si="0"/>
        <v>0.6</v>
      </c>
    </row>
    <row r="16" spans="2:17" ht="20.100000000000001" customHeight="1" thickBot="1" x14ac:dyDescent="0.25">
      <c r="B16" s="6" t="s">
        <v>7</v>
      </c>
      <c r="C16" s="12">
        <v>52</v>
      </c>
      <c r="D16" s="12">
        <v>16</v>
      </c>
      <c r="E16" s="12">
        <v>27</v>
      </c>
      <c r="F16" s="12">
        <v>6</v>
      </c>
      <c r="G16" s="12">
        <v>3</v>
      </c>
      <c r="H16" s="12">
        <v>53</v>
      </c>
      <c r="I16" s="12">
        <v>36</v>
      </c>
      <c r="J16" s="12">
        <v>10</v>
      </c>
      <c r="K16" s="12">
        <v>6</v>
      </c>
      <c r="L16" s="12">
        <v>1</v>
      </c>
      <c r="M16" s="15">
        <f t="shared" si="0"/>
        <v>1.9230769230769232E-2</v>
      </c>
      <c r="N16" s="15">
        <f t="shared" si="0"/>
        <v>1.25</v>
      </c>
      <c r="O16" s="15">
        <f t="shared" si="0"/>
        <v>-0.62962962962962965</v>
      </c>
      <c r="P16" s="15">
        <f t="shared" si="0"/>
        <v>0</v>
      </c>
      <c r="Q16" s="15">
        <f t="shared" si="0"/>
        <v>-0.66666666666666663</v>
      </c>
    </row>
    <row r="17" spans="2:17" ht="20.100000000000001" customHeight="1" thickBot="1" x14ac:dyDescent="0.25">
      <c r="B17" s="6" t="s">
        <v>8</v>
      </c>
      <c r="C17" s="12">
        <v>135</v>
      </c>
      <c r="D17" s="12">
        <v>89</v>
      </c>
      <c r="E17" s="12">
        <v>30</v>
      </c>
      <c r="F17" s="12">
        <v>15</v>
      </c>
      <c r="G17" s="12">
        <v>1</v>
      </c>
      <c r="H17" s="12">
        <v>133</v>
      </c>
      <c r="I17" s="12">
        <v>91</v>
      </c>
      <c r="J17" s="12">
        <v>24</v>
      </c>
      <c r="K17" s="12">
        <v>14</v>
      </c>
      <c r="L17" s="12">
        <v>4</v>
      </c>
      <c r="M17" s="15">
        <f t="shared" si="0"/>
        <v>-1.4814814814814815E-2</v>
      </c>
      <c r="N17" s="15">
        <f t="shared" si="0"/>
        <v>2.247191011235955E-2</v>
      </c>
      <c r="O17" s="15">
        <f t="shared" si="0"/>
        <v>-0.2</v>
      </c>
      <c r="P17" s="15">
        <f t="shared" si="0"/>
        <v>-6.6666666666666666E-2</v>
      </c>
      <c r="Q17" s="15">
        <f t="shared" si="0"/>
        <v>3</v>
      </c>
    </row>
    <row r="18" spans="2:17" ht="20.100000000000001" customHeight="1" thickBot="1" x14ac:dyDescent="0.25">
      <c r="B18" s="6" t="s">
        <v>9</v>
      </c>
      <c r="C18" s="12">
        <v>169</v>
      </c>
      <c r="D18" s="12">
        <v>92</v>
      </c>
      <c r="E18" s="12">
        <v>40</v>
      </c>
      <c r="F18" s="12">
        <v>30</v>
      </c>
      <c r="G18" s="12">
        <v>7</v>
      </c>
      <c r="H18" s="12">
        <v>220</v>
      </c>
      <c r="I18" s="12">
        <v>121</v>
      </c>
      <c r="J18" s="12">
        <v>58</v>
      </c>
      <c r="K18" s="12">
        <v>34</v>
      </c>
      <c r="L18" s="12">
        <v>7</v>
      </c>
      <c r="M18" s="15">
        <f t="shared" si="0"/>
        <v>0.30177514792899407</v>
      </c>
      <c r="N18" s="15">
        <f t="shared" si="0"/>
        <v>0.31521739130434784</v>
      </c>
      <c r="O18" s="15">
        <f t="shared" si="0"/>
        <v>0.45</v>
      </c>
      <c r="P18" s="15">
        <f t="shared" si="0"/>
        <v>0.13333333333333333</v>
      </c>
      <c r="Q18" s="15">
        <f t="shared" si="0"/>
        <v>0</v>
      </c>
    </row>
    <row r="19" spans="2:17" ht="20.100000000000001" customHeight="1" thickBot="1" x14ac:dyDescent="0.25">
      <c r="B19" s="6" t="s">
        <v>10</v>
      </c>
      <c r="C19" s="12">
        <v>363</v>
      </c>
      <c r="D19" s="12">
        <v>182</v>
      </c>
      <c r="E19" s="12">
        <v>106</v>
      </c>
      <c r="F19" s="12">
        <v>62</v>
      </c>
      <c r="G19" s="12">
        <v>13</v>
      </c>
      <c r="H19" s="12">
        <v>405</v>
      </c>
      <c r="I19" s="12">
        <v>193</v>
      </c>
      <c r="J19" s="12">
        <v>131</v>
      </c>
      <c r="K19" s="12">
        <v>55</v>
      </c>
      <c r="L19" s="12">
        <v>26</v>
      </c>
      <c r="M19" s="15">
        <f t="shared" si="0"/>
        <v>0.11570247933884298</v>
      </c>
      <c r="N19" s="15">
        <f t="shared" si="0"/>
        <v>6.043956043956044E-2</v>
      </c>
      <c r="O19" s="15">
        <f t="shared" si="0"/>
        <v>0.23584905660377359</v>
      </c>
      <c r="P19" s="15">
        <f t="shared" si="0"/>
        <v>-0.11290322580645161</v>
      </c>
      <c r="Q19" s="15">
        <f t="shared" si="0"/>
        <v>1</v>
      </c>
    </row>
    <row r="20" spans="2:17" ht="20.100000000000001" customHeight="1" thickBot="1" x14ac:dyDescent="0.25">
      <c r="B20" s="6" t="s">
        <v>11</v>
      </c>
      <c r="C20" s="12">
        <v>732</v>
      </c>
      <c r="D20" s="12">
        <v>454</v>
      </c>
      <c r="E20" s="12">
        <v>186</v>
      </c>
      <c r="F20" s="12">
        <v>80</v>
      </c>
      <c r="G20" s="12">
        <v>12</v>
      </c>
      <c r="H20" s="12">
        <v>794</v>
      </c>
      <c r="I20" s="12">
        <v>444</v>
      </c>
      <c r="J20" s="12">
        <v>251</v>
      </c>
      <c r="K20" s="12">
        <v>68</v>
      </c>
      <c r="L20" s="12">
        <v>31</v>
      </c>
      <c r="M20" s="15">
        <f t="shared" si="0"/>
        <v>8.4699453551912565E-2</v>
      </c>
      <c r="N20" s="15">
        <f t="shared" si="0"/>
        <v>-2.2026431718061675E-2</v>
      </c>
      <c r="O20" s="15">
        <f t="shared" si="0"/>
        <v>0.34946236559139787</v>
      </c>
      <c r="P20" s="15">
        <f t="shared" si="0"/>
        <v>-0.15</v>
      </c>
      <c r="Q20" s="15">
        <f t="shared" si="0"/>
        <v>1.5833333333333333</v>
      </c>
    </row>
    <row r="21" spans="2:17" ht="20.100000000000001" customHeight="1" thickBot="1" x14ac:dyDescent="0.25">
      <c r="B21" s="6" t="s">
        <v>12</v>
      </c>
      <c r="C21" s="12">
        <v>111</v>
      </c>
      <c r="D21" s="12">
        <v>93</v>
      </c>
      <c r="E21" s="12">
        <v>8</v>
      </c>
      <c r="F21" s="12">
        <v>8</v>
      </c>
      <c r="G21" s="12">
        <v>2</v>
      </c>
      <c r="H21" s="12">
        <v>129</v>
      </c>
      <c r="I21" s="12">
        <v>111</v>
      </c>
      <c r="J21" s="12">
        <v>11</v>
      </c>
      <c r="K21" s="12">
        <v>7</v>
      </c>
      <c r="L21" s="12">
        <v>0</v>
      </c>
      <c r="M21" s="15">
        <f t="shared" si="0"/>
        <v>0.16216216216216217</v>
      </c>
      <c r="N21" s="15">
        <f t="shared" si="0"/>
        <v>0.19354838709677419</v>
      </c>
      <c r="O21" s="15">
        <f t="shared" si="0"/>
        <v>0.375</v>
      </c>
      <c r="P21" s="15">
        <f t="shared" si="0"/>
        <v>-0.125</v>
      </c>
      <c r="Q21" s="15">
        <f t="shared" si="0"/>
        <v>-1</v>
      </c>
    </row>
    <row r="22" spans="2:17" ht="20.100000000000001" customHeight="1" thickBot="1" x14ac:dyDescent="0.25">
      <c r="B22" s="6" t="s">
        <v>13</v>
      </c>
      <c r="C22" s="12">
        <v>174</v>
      </c>
      <c r="D22" s="12">
        <v>117</v>
      </c>
      <c r="E22" s="12">
        <v>22</v>
      </c>
      <c r="F22" s="12">
        <v>28</v>
      </c>
      <c r="G22" s="12">
        <v>7</v>
      </c>
      <c r="H22" s="12">
        <v>196</v>
      </c>
      <c r="I22" s="12">
        <v>142</v>
      </c>
      <c r="J22" s="12">
        <v>23</v>
      </c>
      <c r="K22" s="12">
        <v>26</v>
      </c>
      <c r="L22" s="12">
        <v>5</v>
      </c>
      <c r="M22" s="15">
        <f t="shared" si="0"/>
        <v>0.12643678160919541</v>
      </c>
      <c r="N22" s="15">
        <f t="shared" si="0"/>
        <v>0.21367521367521367</v>
      </c>
      <c r="O22" s="15">
        <f t="shared" si="0"/>
        <v>4.5454545454545456E-2</v>
      </c>
      <c r="P22" s="15">
        <f t="shared" si="0"/>
        <v>-7.1428571428571425E-2</v>
      </c>
      <c r="Q22" s="15">
        <f t="shared" si="0"/>
        <v>-0.2857142857142857</v>
      </c>
    </row>
    <row r="23" spans="2:17" ht="20.100000000000001" customHeight="1" thickBot="1" x14ac:dyDescent="0.25">
      <c r="B23" s="6" t="s">
        <v>14</v>
      </c>
      <c r="C23" s="12">
        <v>242</v>
      </c>
      <c r="D23" s="12">
        <v>110</v>
      </c>
      <c r="E23" s="12">
        <v>63</v>
      </c>
      <c r="F23" s="12">
        <v>50</v>
      </c>
      <c r="G23" s="12">
        <v>19</v>
      </c>
      <c r="H23" s="12">
        <v>305</v>
      </c>
      <c r="I23" s="12">
        <v>124</v>
      </c>
      <c r="J23" s="12">
        <v>91</v>
      </c>
      <c r="K23" s="12">
        <v>58</v>
      </c>
      <c r="L23" s="12">
        <v>32</v>
      </c>
      <c r="M23" s="15">
        <f t="shared" si="0"/>
        <v>0.26033057851239672</v>
      </c>
      <c r="N23" s="15">
        <f t="shared" si="0"/>
        <v>0.12727272727272726</v>
      </c>
      <c r="O23" s="15">
        <f t="shared" si="0"/>
        <v>0.44444444444444442</v>
      </c>
      <c r="P23" s="15">
        <f t="shared" si="0"/>
        <v>0.16</v>
      </c>
      <c r="Q23" s="15">
        <f t="shared" si="0"/>
        <v>0.68421052631578949</v>
      </c>
    </row>
    <row r="24" spans="2:17" ht="20.100000000000001" customHeight="1" thickBot="1" x14ac:dyDescent="0.25">
      <c r="B24" s="6" t="s">
        <v>15</v>
      </c>
      <c r="C24" s="12">
        <v>241</v>
      </c>
      <c r="D24" s="12">
        <v>140</v>
      </c>
      <c r="E24" s="12">
        <v>91</v>
      </c>
      <c r="F24" s="12">
        <v>10</v>
      </c>
      <c r="G24" s="12">
        <v>0</v>
      </c>
      <c r="H24" s="12">
        <v>287</v>
      </c>
      <c r="I24" s="12">
        <v>168</v>
      </c>
      <c r="J24" s="12">
        <v>113</v>
      </c>
      <c r="K24" s="12">
        <v>3</v>
      </c>
      <c r="L24" s="12">
        <v>3</v>
      </c>
      <c r="M24" s="15">
        <f t="shared" si="0"/>
        <v>0.1908713692946058</v>
      </c>
      <c r="N24" s="15">
        <f t="shared" si="0"/>
        <v>0.2</v>
      </c>
      <c r="O24" s="15">
        <f t="shared" si="0"/>
        <v>0.24175824175824176</v>
      </c>
      <c r="P24" s="15">
        <f t="shared" si="0"/>
        <v>-0.7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12">
        <v>56</v>
      </c>
      <c r="D25" s="12">
        <v>33</v>
      </c>
      <c r="E25" s="12">
        <v>16</v>
      </c>
      <c r="F25" s="12">
        <v>6</v>
      </c>
      <c r="G25" s="12">
        <v>1</v>
      </c>
      <c r="H25" s="12">
        <v>78</v>
      </c>
      <c r="I25" s="12">
        <v>44</v>
      </c>
      <c r="J25" s="12">
        <v>27</v>
      </c>
      <c r="K25" s="12">
        <v>5</v>
      </c>
      <c r="L25" s="12">
        <v>2</v>
      </c>
      <c r="M25" s="15">
        <f t="shared" si="0"/>
        <v>0.39285714285714285</v>
      </c>
      <c r="N25" s="15">
        <f t="shared" si="0"/>
        <v>0.33333333333333331</v>
      </c>
      <c r="O25" s="15">
        <f t="shared" si="0"/>
        <v>0.6875</v>
      </c>
      <c r="P25" s="15">
        <f t="shared" si="0"/>
        <v>-0.16666666666666666</v>
      </c>
      <c r="Q25" s="15">
        <f t="shared" si="0"/>
        <v>1</v>
      </c>
    </row>
    <row r="26" spans="2:17" ht="20.100000000000001" customHeight="1" thickBot="1" x14ac:dyDescent="0.25">
      <c r="B26" s="7" t="s">
        <v>17</v>
      </c>
      <c r="C26" s="12">
        <v>248</v>
      </c>
      <c r="D26" s="12">
        <v>131</v>
      </c>
      <c r="E26" s="12">
        <v>98</v>
      </c>
      <c r="F26" s="12">
        <v>12</v>
      </c>
      <c r="G26" s="12">
        <v>7</v>
      </c>
      <c r="H26" s="12">
        <v>252</v>
      </c>
      <c r="I26" s="12">
        <v>149</v>
      </c>
      <c r="J26" s="12">
        <v>88</v>
      </c>
      <c r="K26" s="12">
        <v>12</v>
      </c>
      <c r="L26" s="12">
        <v>3</v>
      </c>
      <c r="M26" s="15">
        <f t="shared" si="0"/>
        <v>1.6129032258064516E-2</v>
      </c>
      <c r="N26" s="15">
        <f t="shared" si="0"/>
        <v>0.13740458015267176</v>
      </c>
      <c r="O26" s="15">
        <f t="shared" si="0"/>
        <v>-0.10204081632653061</v>
      </c>
      <c r="P26" s="15">
        <f t="shared" si="0"/>
        <v>0</v>
      </c>
      <c r="Q26" s="15">
        <f t="shared" si="0"/>
        <v>-0.5714285714285714</v>
      </c>
    </row>
    <row r="27" spans="2:17" ht="20.100000000000001" customHeight="1" thickBot="1" x14ac:dyDescent="0.25">
      <c r="B27" s="8" t="s">
        <v>18</v>
      </c>
      <c r="C27" s="12">
        <v>30</v>
      </c>
      <c r="D27" s="12">
        <v>19</v>
      </c>
      <c r="E27" s="12">
        <v>9</v>
      </c>
      <c r="F27" s="12">
        <v>1</v>
      </c>
      <c r="G27" s="12">
        <v>1</v>
      </c>
      <c r="H27" s="12">
        <v>26</v>
      </c>
      <c r="I27" s="12">
        <v>15</v>
      </c>
      <c r="J27" s="12">
        <v>8</v>
      </c>
      <c r="K27" s="12">
        <v>3</v>
      </c>
      <c r="L27" s="12">
        <v>0</v>
      </c>
      <c r="M27" s="15">
        <f t="shared" si="0"/>
        <v>-0.13333333333333333</v>
      </c>
      <c r="N27" s="15">
        <f t="shared" si="0"/>
        <v>-0.21052631578947367</v>
      </c>
      <c r="O27" s="15">
        <f t="shared" si="0"/>
        <v>-0.1111111111111111</v>
      </c>
      <c r="P27" s="15">
        <f t="shared" si="0"/>
        <v>2</v>
      </c>
      <c r="Q27" s="15">
        <f t="shared" si="0"/>
        <v>-1</v>
      </c>
    </row>
    <row r="28" spans="2:17" ht="20.100000000000001" customHeight="1" thickBot="1" x14ac:dyDescent="0.25">
      <c r="B28" s="9" t="s">
        <v>19</v>
      </c>
      <c r="C28" s="13">
        <f>SUM(C11:C27)</f>
        <v>4647</v>
      </c>
      <c r="D28" s="13">
        <f t="shared" ref="D28:G28" si="1">SUM(D11:D27)</f>
        <v>2926</v>
      </c>
      <c r="E28" s="13">
        <f t="shared" si="1"/>
        <v>1100</v>
      </c>
      <c r="F28" s="13">
        <f t="shared" si="1"/>
        <v>521</v>
      </c>
      <c r="G28" s="13">
        <f t="shared" si="1"/>
        <v>100</v>
      </c>
      <c r="H28" s="13">
        <f>SUM(H11:H27)</f>
        <v>5217</v>
      </c>
      <c r="I28" s="13">
        <f t="shared" ref="I28:L28" si="2">SUM(I11:I27)</f>
        <v>3165</v>
      </c>
      <c r="J28" s="13">
        <f t="shared" si="2"/>
        <v>1359</v>
      </c>
      <c r="K28" s="13">
        <f t="shared" si="2"/>
        <v>543</v>
      </c>
      <c r="L28" s="13">
        <f t="shared" si="2"/>
        <v>150</v>
      </c>
      <c r="M28" s="16">
        <f t="shared" si="0"/>
        <v>0.12265978050355068</v>
      </c>
      <c r="N28" s="16">
        <f t="shared" si="0"/>
        <v>8.1681476418318522E-2</v>
      </c>
      <c r="O28" s="16">
        <f t="shared" si="0"/>
        <v>0.23545454545454544</v>
      </c>
      <c r="P28" s="16">
        <f t="shared" si="0"/>
        <v>4.2226487523992322E-2</v>
      </c>
      <c r="Q28" s="16">
        <f t="shared" si="0"/>
        <v>0.5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25" bestFit="1" customWidth="1"/>
    <col min="4" max="5" width="12.5" bestFit="1" customWidth="1"/>
    <col min="6" max="6" width="10.125" bestFit="1" customWidth="1"/>
    <col min="7" max="7" width="12" bestFit="1" customWidth="1"/>
    <col min="8" max="8" width="7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9" t="s">
        <v>119</v>
      </c>
      <c r="D9" s="40"/>
      <c r="E9" s="40"/>
      <c r="F9" s="40"/>
      <c r="G9" s="40"/>
      <c r="H9" s="39" t="s">
        <v>120</v>
      </c>
      <c r="I9" s="40"/>
      <c r="J9" s="40"/>
      <c r="K9" s="40"/>
      <c r="L9" s="40"/>
      <c r="M9" s="39" t="s">
        <v>122</v>
      </c>
      <c r="N9" s="40"/>
      <c r="O9" s="40"/>
      <c r="P9" s="40"/>
      <c r="Q9" s="4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4">
        <v>1515</v>
      </c>
      <c r="D11" s="24">
        <v>585</v>
      </c>
      <c r="E11" s="24">
        <v>185</v>
      </c>
      <c r="F11" s="24">
        <v>587</v>
      </c>
      <c r="G11" s="24">
        <v>158</v>
      </c>
      <c r="H11" s="24">
        <v>1481</v>
      </c>
      <c r="I11" s="24">
        <v>726</v>
      </c>
      <c r="J11" s="24">
        <v>142</v>
      </c>
      <c r="K11" s="24">
        <v>518</v>
      </c>
      <c r="L11" s="24">
        <v>95</v>
      </c>
      <c r="M11" s="15">
        <f>IF(C11=0,"-",(H11-C11)/C11)</f>
        <v>-2.2442244224422443E-2</v>
      </c>
      <c r="N11" s="15">
        <f>IF(D11=0,"-",(I11-D11)/D11)</f>
        <v>0.24102564102564103</v>
      </c>
      <c r="O11" s="15">
        <f>IF(E11=0,"-",(J11-E11)/E11)</f>
        <v>-0.23243243243243245</v>
      </c>
      <c r="P11" s="15">
        <f>IF(F11=0,"-",(K11-F11)/F11)</f>
        <v>-0.11754684838160136</v>
      </c>
      <c r="Q11" s="15">
        <f>IF(G11=0,"-",(L11-G11)/G11)</f>
        <v>-0.39873417721518989</v>
      </c>
    </row>
    <row r="12" spans="2:17" ht="20.100000000000001" customHeight="1" thickBot="1" x14ac:dyDescent="0.25">
      <c r="B12" s="6" t="s">
        <v>3</v>
      </c>
      <c r="C12" s="24">
        <v>165</v>
      </c>
      <c r="D12" s="24">
        <v>78</v>
      </c>
      <c r="E12" s="24">
        <v>45</v>
      </c>
      <c r="F12" s="24">
        <v>23</v>
      </c>
      <c r="G12" s="24">
        <v>19</v>
      </c>
      <c r="H12" s="24">
        <v>161</v>
      </c>
      <c r="I12" s="24">
        <v>74</v>
      </c>
      <c r="J12" s="24">
        <v>43</v>
      </c>
      <c r="K12" s="24">
        <v>28</v>
      </c>
      <c r="L12" s="24">
        <v>16</v>
      </c>
      <c r="M12" s="15">
        <f t="shared" ref="M12:Q28" si="0">IF(C12=0,"-",(H12-C12)/C12)</f>
        <v>-2.4242424242424242E-2</v>
      </c>
      <c r="N12" s="15">
        <f t="shared" si="0"/>
        <v>-5.128205128205128E-2</v>
      </c>
      <c r="O12" s="15">
        <f t="shared" si="0"/>
        <v>-4.4444444444444446E-2</v>
      </c>
      <c r="P12" s="15">
        <f t="shared" si="0"/>
        <v>0.21739130434782608</v>
      </c>
      <c r="Q12" s="15">
        <f t="shared" si="0"/>
        <v>-0.15789473684210525</v>
      </c>
    </row>
    <row r="13" spans="2:17" ht="20.100000000000001" customHeight="1" thickBot="1" x14ac:dyDescent="0.25">
      <c r="B13" s="6" t="s">
        <v>4</v>
      </c>
      <c r="C13" s="24">
        <v>159</v>
      </c>
      <c r="D13" s="24">
        <v>108</v>
      </c>
      <c r="E13" s="24">
        <v>10</v>
      </c>
      <c r="F13" s="24">
        <v>35</v>
      </c>
      <c r="G13" s="24">
        <v>6</v>
      </c>
      <c r="H13" s="24">
        <v>168</v>
      </c>
      <c r="I13" s="24">
        <v>104</v>
      </c>
      <c r="J13" s="24">
        <v>10</v>
      </c>
      <c r="K13" s="24">
        <v>44</v>
      </c>
      <c r="L13" s="24">
        <v>10</v>
      </c>
      <c r="M13" s="15">
        <f t="shared" si="0"/>
        <v>5.6603773584905662E-2</v>
      </c>
      <c r="N13" s="15">
        <f t="shared" si="0"/>
        <v>-3.7037037037037035E-2</v>
      </c>
      <c r="O13" s="15">
        <f t="shared" si="0"/>
        <v>0</v>
      </c>
      <c r="P13" s="15">
        <f t="shared" si="0"/>
        <v>0.25714285714285712</v>
      </c>
      <c r="Q13" s="15">
        <f t="shared" si="0"/>
        <v>0.66666666666666663</v>
      </c>
    </row>
    <row r="14" spans="2:17" ht="20.100000000000001" customHeight="1" thickBot="1" x14ac:dyDescent="0.25">
      <c r="B14" s="6" t="s">
        <v>5</v>
      </c>
      <c r="C14" s="24">
        <v>178</v>
      </c>
      <c r="D14" s="24">
        <v>79</v>
      </c>
      <c r="E14" s="24">
        <v>49</v>
      </c>
      <c r="F14" s="24">
        <v>30</v>
      </c>
      <c r="G14" s="24">
        <v>20</v>
      </c>
      <c r="H14" s="24">
        <v>227</v>
      </c>
      <c r="I14" s="24">
        <v>111</v>
      </c>
      <c r="J14" s="24">
        <v>59</v>
      </c>
      <c r="K14" s="24">
        <v>39</v>
      </c>
      <c r="L14" s="24">
        <v>18</v>
      </c>
      <c r="M14" s="15">
        <f t="shared" si="0"/>
        <v>0.2752808988764045</v>
      </c>
      <c r="N14" s="15">
        <f t="shared" si="0"/>
        <v>0.4050632911392405</v>
      </c>
      <c r="O14" s="15">
        <f t="shared" si="0"/>
        <v>0.20408163265306123</v>
      </c>
      <c r="P14" s="15">
        <f t="shared" si="0"/>
        <v>0.3</v>
      </c>
      <c r="Q14" s="15">
        <f t="shared" si="0"/>
        <v>-0.1</v>
      </c>
    </row>
    <row r="15" spans="2:17" ht="20.100000000000001" customHeight="1" thickBot="1" x14ac:dyDescent="0.25">
      <c r="B15" s="6" t="s">
        <v>6</v>
      </c>
      <c r="C15" s="24">
        <v>178</v>
      </c>
      <c r="D15" s="24">
        <v>93</v>
      </c>
      <c r="E15" s="24">
        <v>22</v>
      </c>
      <c r="F15" s="24">
        <v>46</v>
      </c>
      <c r="G15" s="24">
        <v>17</v>
      </c>
      <c r="H15" s="24">
        <v>195</v>
      </c>
      <c r="I15" s="24">
        <v>113</v>
      </c>
      <c r="J15" s="24">
        <v>24</v>
      </c>
      <c r="K15" s="24">
        <v>49</v>
      </c>
      <c r="L15" s="24">
        <v>9</v>
      </c>
      <c r="M15" s="15">
        <f t="shared" si="0"/>
        <v>9.5505617977528087E-2</v>
      </c>
      <c r="N15" s="15">
        <f t="shared" si="0"/>
        <v>0.21505376344086022</v>
      </c>
      <c r="O15" s="15">
        <f t="shared" si="0"/>
        <v>9.0909090909090912E-2</v>
      </c>
      <c r="P15" s="15">
        <f t="shared" si="0"/>
        <v>6.5217391304347824E-2</v>
      </c>
      <c r="Q15" s="15">
        <f t="shared" si="0"/>
        <v>-0.47058823529411764</v>
      </c>
    </row>
    <row r="16" spans="2:17" ht="20.100000000000001" customHeight="1" thickBot="1" x14ac:dyDescent="0.25">
      <c r="B16" s="6" t="s">
        <v>7</v>
      </c>
      <c r="C16" s="24">
        <v>64</v>
      </c>
      <c r="D16" s="24">
        <v>35</v>
      </c>
      <c r="E16" s="24">
        <v>7</v>
      </c>
      <c r="F16" s="24">
        <v>19</v>
      </c>
      <c r="G16" s="24">
        <v>3</v>
      </c>
      <c r="H16" s="24">
        <v>83</v>
      </c>
      <c r="I16" s="24">
        <v>45</v>
      </c>
      <c r="J16" s="24">
        <v>10</v>
      </c>
      <c r="K16" s="24">
        <v>22</v>
      </c>
      <c r="L16" s="24">
        <v>6</v>
      </c>
      <c r="M16" s="15">
        <f t="shared" si="0"/>
        <v>0.296875</v>
      </c>
      <c r="N16" s="15">
        <f t="shared" si="0"/>
        <v>0.2857142857142857</v>
      </c>
      <c r="O16" s="15">
        <f t="shared" si="0"/>
        <v>0.42857142857142855</v>
      </c>
      <c r="P16" s="15">
        <f t="shared" si="0"/>
        <v>0.15789473684210525</v>
      </c>
      <c r="Q16" s="15">
        <f t="shared" si="0"/>
        <v>1</v>
      </c>
    </row>
    <row r="17" spans="2:17" ht="20.100000000000001" customHeight="1" thickBot="1" x14ac:dyDescent="0.25">
      <c r="B17" s="6" t="s">
        <v>8</v>
      </c>
      <c r="C17" s="24">
        <v>294</v>
      </c>
      <c r="D17" s="24">
        <v>136</v>
      </c>
      <c r="E17" s="24">
        <v>46</v>
      </c>
      <c r="F17" s="24">
        <v>82</v>
      </c>
      <c r="G17" s="24">
        <v>30</v>
      </c>
      <c r="H17" s="24">
        <v>379</v>
      </c>
      <c r="I17" s="24">
        <v>178</v>
      </c>
      <c r="J17" s="24">
        <v>57</v>
      </c>
      <c r="K17" s="24">
        <v>103</v>
      </c>
      <c r="L17" s="24">
        <v>41</v>
      </c>
      <c r="M17" s="15">
        <f t="shared" si="0"/>
        <v>0.28911564625850339</v>
      </c>
      <c r="N17" s="15">
        <f t="shared" si="0"/>
        <v>0.30882352941176472</v>
      </c>
      <c r="O17" s="15">
        <f t="shared" si="0"/>
        <v>0.2391304347826087</v>
      </c>
      <c r="P17" s="15">
        <f t="shared" si="0"/>
        <v>0.25609756097560976</v>
      </c>
      <c r="Q17" s="15">
        <f t="shared" si="0"/>
        <v>0.36666666666666664</v>
      </c>
    </row>
    <row r="18" spans="2:17" ht="20.100000000000001" customHeight="1" thickBot="1" x14ac:dyDescent="0.25">
      <c r="B18" s="6" t="s">
        <v>9</v>
      </c>
      <c r="C18" s="24">
        <v>252</v>
      </c>
      <c r="D18" s="24">
        <v>91</v>
      </c>
      <c r="E18" s="24">
        <v>42</v>
      </c>
      <c r="F18" s="24">
        <v>82</v>
      </c>
      <c r="G18" s="24">
        <v>37</v>
      </c>
      <c r="H18" s="24">
        <v>246</v>
      </c>
      <c r="I18" s="24">
        <v>93</v>
      </c>
      <c r="J18" s="24">
        <v>56</v>
      </c>
      <c r="K18" s="24">
        <v>67</v>
      </c>
      <c r="L18" s="24">
        <v>30</v>
      </c>
      <c r="M18" s="15">
        <f t="shared" si="0"/>
        <v>-2.3809523809523808E-2</v>
      </c>
      <c r="N18" s="15">
        <f t="shared" si="0"/>
        <v>2.197802197802198E-2</v>
      </c>
      <c r="O18" s="15">
        <f t="shared" si="0"/>
        <v>0.33333333333333331</v>
      </c>
      <c r="P18" s="15">
        <f t="shared" si="0"/>
        <v>-0.18292682926829268</v>
      </c>
      <c r="Q18" s="15">
        <f t="shared" si="0"/>
        <v>-0.1891891891891892</v>
      </c>
    </row>
    <row r="19" spans="2:17" ht="20.100000000000001" customHeight="1" thickBot="1" x14ac:dyDescent="0.25">
      <c r="B19" s="6" t="s">
        <v>10</v>
      </c>
      <c r="C19" s="24">
        <v>1102</v>
      </c>
      <c r="D19" s="24">
        <v>327</v>
      </c>
      <c r="E19" s="24">
        <v>194</v>
      </c>
      <c r="F19" s="24">
        <v>383</v>
      </c>
      <c r="G19" s="24">
        <v>198</v>
      </c>
      <c r="H19" s="24">
        <v>1574</v>
      </c>
      <c r="I19" s="24">
        <v>509</v>
      </c>
      <c r="J19" s="24">
        <v>390</v>
      </c>
      <c r="K19" s="24">
        <v>404</v>
      </c>
      <c r="L19" s="24">
        <v>271</v>
      </c>
      <c r="M19" s="15">
        <f t="shared" si="0"/>
        <v>0.42831215970961889</v>
      </c>
      <c r="N19" s="15">
        <f t="shared" si="0"/>
        <v>0.55657492354740057</v>
      </c>
      <c r="O19" s="15">
        <f t="shared" si="0"/>
        <v>1.0103092783505154</v>
      </c>
      <c r="P19" s="15">
        <f t="shared" si="0"/>
        <v>5.4830287206266322E-2</v>
      </c>
      <c r="Q19" s="15">
        <f t="shared" si="0"/>
        <v>0.36868686868686867</v>
      </c>
    </row>
    <row r="20" spans="2:17" ht="20.100000000000001" customHeight="1" thickBot="1" x14ac:dyDescent="0.25">
      <c r="B20" s="6" t="s">
        <v>11</v>
      </c>
      <c r="C20" s="24">
        <v>951</v>
      </c>
      <c r="D20" s="24">
        <v>408</v>
      </c>
      <c r="E20" s="24">
        <v>166</v>
      </c>
      <c r="F20" s="24">
        <v>261</v>
      </c>
      <c r="G20" s="24">
        <v>116</v>
      </c>
      <c r="H20" s="24">
        <v>1050</v>
      </c>
      <c r="I20" s="24">
        <v>475</v>
      </c>
      <c r="J20" s="24">
        <v>241</v>
      </c>
      <c r="K20" s="24">
        <v>232</v>
      </c>
      <c r="L20" s="24">
        <v>102</v>
      </c>
      <c r="M20" s="15">
        <f t="shared" si="0"/>
        <v>0.10410094637223975</v>
      </c>
      <c r="N20" s="15">
        <f t="shared" si="0"/>
        <v>0.1642156862745098</v>
      </c>
      <c r="O20" s="15">
        <f t="shared" si="0"/>
        <v>0.45180722891566266</v>
      </c>
      <c r="P20" s="15">
        <f t="shared" si="0"/>
        <v>-0.1111111111111111</v>
      </c>
      <c r="Q20" s="15">
        <f t="shared" si="0"/>
        <v>-0.1206896551724138</v>
      </c>
    </row>
    <row r="21" spans="2:17" ht="20.100000000000001" customHeight="1" thickBot="1" x14ac:dyDescent="0.25">
      <c r="B21" s="6" t="s">
        <v>12</v>
      </c>
      <c r="C21" s="24">
        <v>124</v>
      </c>
      <c r="D21" s="24">
        <v>99</v>
      </c>
      <c r="E21" s="24">
        <v>12</v>
      </c>
      <c r="F21" s="24">
        <v>13</v>
      </c>
      <c r="G21" s="24">
        <v>0</v>
      </c>
      <c r="H21" s="24">
        <v>109</v>
      </c>
      <c r="I21" s="24">
        <v>82</v>
      </c>
      <c r="J21" s="24">
        <v>11</v>
      </c>
      <c r="K21" s="24">
        <v>16</v>
      </c>
      <c r="L21" s="24">
        <v>0</v>
      </c>
      <c r="M21" s="15">
        <f t="shared" si="0"/>
        <v>-0.12096774193548387</v>
      </c>
      <c r="N21" s="15">
        <f t="shared" si="0"/>
        <v>-0.17171717171717171</v>
      </c>
      <c r="O21" s="15">
        <f t="shared" si="0"/>
        <v>-8.3333333333333329E-2</v>
      </c>
      <c r="P21" s="15">
        <f t="shared" si="0"/>
        <v>0.23076923076923078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4">
        <v>276</v>
      </c>
      <c r="D22" s="24">
        <v>180</v>
      </c>
      <c r="E22" s="24">
        <v>18</v>
      </c>
      <c r="F22" s="24">
        <v>64</v>
      </c>
      <c r="G22" s="24">
        <v>14</v>
      </c>
      <c r="H22" s="24">
        <v>320</v>
      </c>
      <c r="I22" s="24">
        <v>202</v>
      </c>
      <c r="J22" s="24">
        <v>29</v>
      </c>
      <c r="K22" s="24">
        <v>78</v>
      </c>
      <c r="L22" s="24">
        <v>11</v>
      </c>
      <c r="M22" s="15">
        <f t="shared" si="0"/>
        <v>0.15942028985507245</v>
      </c>
      <c r="N22" s="15">
        <f t="shared" si="0"/>
        <v>0.12222222222222222</v>
      </c>
      <c r="O22" s="15">
        <f t="shared" si="0"/>
        <v>0.61111111111111116</v>
      </c>
      <c r="P22" s="15">
        <f t="shared" si="0"/>
        <v>0.21875</v>
      </c>
      <c r="Q22" s="15">
        <f t="shared" si="0"/>
        <v>-0.21428571428571427</v>
      </c>
    </row>
    <row r="23" spans="2:17" ht="20.100000000000001" customHeight="1" thickBot="1" x14ac:dyDescent="0.25">
      <c r="B23" s="6" t="s">
        <v>14</v>
      </c>
      <c r="C23" s="24">
        <v>1205</v>
      </c>
      <c r="D23" s="24">
        <v>402</v>
      </c>
      <c r="E23" s="24">
        <v>291</v>
      </c>
      <c r="F23" s="24">
        <v>292</v>
      </c>
      <c r="G23" s="24">
        <v>220</v>
      </c>
      <c r="H23" s="24">
        <v>1337</v>
      </c>
      <c r="I23" s="24">
        <v>444</v>
      </c>
      <c r="J23" s="24">
        <v>357</v>
      </c>
      <c r="K23" s="24">
        <v>296</v>
      </c>
      <c r="L23" s="24">
        <v>240</v>
      </c>
      <c r="M23" s="15">
        <f t="shared" si="0"/>
        <v>0.10954356846473029</v>
      </c>
      <c r="N23" s="15">
        <f t="shared" si="0"/>
        <v>0.1044776119402985</v>
      </c>
      <c r="O23" s="15">
        <f t="shared" si="0"/>
        <v>0.22680412371134021</v>
      </c>
      <c r="P23" s="15">
        <f t="shared" si="0"/>
        <v>1.3698630136986301E-2</v>
      </c>
      <c r="Q23" s="15">
        <f t="shared" si="0"/>
        <v>9.0909090909090912E-2</v>
      </c>
    </row>
    <row r="24" spans="2:17" ht="20.100000000000001" customHeight="1" thickBot="1" x14ac:dyDescent="0.25">
      <c r="B24" s="6" t="s">
        <v>15</v>
      </c>
      <c r="C24" s="24">
        <v>142</v>
      </c>
      <c r="D24" s="24">
        <v>55</v>
      </c>
      <c r="E24" s="24">
        <v>37</v>
      </c>
      <c r="F24" s="24">
        <v>26</v>
      </c>
      <c r="G24" s="24">
        <v>24</v>
      </c>
      <c r="H24" s="24">
        <v>181</v>
      </c>
      <c r="I24" s="24">
        <v>64</v>
      </c>
      <c r="J24" s="24">
        <v>41</v>
      </c>
      <c r="K24" s="24">
        <v>40</v>
      </c>
      <c r="L24" s="24">
        <v>36</v>
      </c>
      <c r="M24" s="15">
        <f t="shared" si="0"/>
        <v>0.27464788732394368</v>
      </c>
      <c r="N24" s="15">
        <f t="shared" si="0"/>
        <v>0.16363636363636364</v>
      </c>
      <c r="O24" s="15">
        <f t="shared" si="0"/>
        <v>0.10810810810810811</v>
      </c>
      <c r="P24" s="15">
        <f t="shared" si="0"/>
        <v>0.53846153846153844</v>
      </c>
      <c r="Q24" s="15">
        <f t="shared" si="0"/>
        <v>0.5</v>
      </c>
    </row>
    <row r="25" spans="2:17" ht="20.100000000000001" customHeight="1" thickBot="1" x14ac:dyDescent="0.25">
      <c r="B25" s="6" t="s">
        <v>16</v>
      </c>
      <c r="C25" s="24">
        <v>60</v>
      </c>
      <c r="D25" s="24">
        <v>31</v>
      </c>
      <c r="E25" s="24">
        <v>16</v>
      </c>
      <c r="F25" s="24">
        <v>7</v>
      </c>
      <c r="G25" s="24">
        <v>6</v>
      </c>
      <c r="H25" s="24">
        <v>66</v>
      </c>
      <c r="I25" s="24">
        <v>25</v>
      </c>
      <c r="J25" s="24">
        <v>31</v>
      </c>
      <c r="K25" s="24">
        <v>5</v>
      </c>
      <c r="L25" s="24">
        <v>5</v>
      </c>
      <c r="M25" s="15">
        <f t="shared" si="0"/>
        <v>0.1</v>
      </c>
      <c r="N25" s="15">
        <f t="shared" si="0"/>
        <v>-0.19354838709677419</v>
      </c>
      <c r="O25" s="15">
        <f t="shared" si="0"/>
        <v>0.9375</v>
      </c>
      <c r="P25" s="15">
        <f t="shared" si="0"/>
        <v>-0.2857142857142857</v>
      </c>
      <c r="Q25" s="15">
        <f t="shared" si="0"/>
        <v>-0.16666666666666666</v>
      </c>
    </row>
    <row r="26" spans="2:17" ht="20.100000000000001" customHeight="1" thickBot="1" x14ac:dyDescent="0.25">
      <c r="B26" s="7" t="s">
        <v>17</v>
      </c>
      <c r="C26" s="24">
        <v>286</v>
      </c>
      <c r="D26" s="24">
        <v>118</v>
      </c>
      <c r="E26" s="24">
        <v>68</v>
      </c>
      <c r="F26" s="24">
        <v>56</v>
      </c>
      <c r="G26" s="24">
        <v>44</v>
      </c>
      <c r="H26" s="24">
        <v>308</v>
      </c>
      <c r="I26" s="24">
        <v>132</v>
      </c>
      <c r="J26" s="24">
        <v>91</v>
      </c>
      <c r="K26" s="24">
        <v>46</v>
      </c>
      <c r="L26" s="24">
        <v>39</v>
      </c>
      <c r="M26" s="15">
        <f t="shared" si="0"/>
        <v>7.6923076923076927E-2</v>
      </c>
      <c r="N26" s="15">
        <f t="shared" si="0"/>
        <v>0.11864406779661017</v>
      </c>
      <c r="O26" s="15">
        <f t="shared" si="0"/>
        <v>0.33823529411764708</v>
      </c>
      <c r="P26" s="15">
        <f t="shared" si="0"/>
        <v>-0.17857142857142858</v>
      </c>
      <c r="Q26" s="15">
        <f t="shared" si="0"/>
        <v>-0.11363636363636363</v>
      </c>
    </row>
    <row r="27" spans="2:17" ht="20.100000000000001" customHeight="1" thickBot="1" x14ac:dyDescent="0.25">
      <c r="B27" s="8" t="s">
        <v>18</v>
      </c>
      <c r="C27" s="24">
        <v>19</v>
      </c>
      <c r="D27" s="24">
        <v>8</v>
      </c>
      <c r="E27" s="24">
        <v>6</v>
      </c>
      <c r="F27" s="24">
        <v>1</v>
      </c>
      <c r="G27" s="24">
        <v>4</v>
      </c>
      <c r="H27" s="24">
        <v>25</v>
      </c>
      <c r="I27" s="24">
        <v>13</v>
      </c>
      <c r="J27" s="24">
        <v>10</v>
      </c>
      <c r="K27" s="24">
        <v>2</v>
      </c>
      <c r="L27" s="24">
        <v>0</v>
      </c>
      <c r="M27" s="15">
        <f t="shared" si="0"/>
        <v>0.31578947368421051</v>
      </c>
      <c r="N27" s="15">
        <f t="shared" si="0"/>
        <v>0.625</v>
      </c>
      <c r="O27" s="15">
        <f t="shared" si="0"/>
        <v>0.66666666666666663</v>
      </c>
      <c r="P27" s="15">
        <f t="shared" si="0"/>
        <v>1</v>
      </c>
      <c r="Q27" s="15">
        <f t="shared" si="0"/>
        <v>-1</v>
      </c>
    </row>
    <row r="28" spans="2:17" ht="20.100000000000001" customHeight="1" thickBot="1" x14ac:dyDescent="0.25">
      <c r="B28" s="9" t="s">
        <v>19</v>
      </c>
      <c r="C28" s="13">
        <f>SUM(C11:C27)</f>
        <v>6970</v>
      </c>
      <c r="D28" s="13">
        <f t="shared" ref="D28:G28" si="1">SUM(D11:D27)</f>
        <v>2833</v>
      </c>
      <c r="E28" s="13">
        <f t="shared" si="1"/>
        <v>1214</v>
      </c>
      <c r="F28" s="13">
        <f t="shared" si="1"/>
        <v>2007</v>
      </c>
      <c r="G28" s="13">
        <f t="shared" si="1"/>
        <v>916</v>
      </c>
      <c r="H28" s="13">
        <f>SUM(H11:H27)</f>
        <v>7910</v>
      </c>
      <c r="I28" s="13">
        <f t="shared" ref="I28:L28" si="2">SUM(I11:I27)</f>
        <v>3390</v>
      </c>
      <c r="J28" s="13">
        <f t="shared" si="2"/>
        <v>1602</v>
      </c>
      <c r="K28" s="13">
        <f t="shared" si="2"/>
        <v>1989</v>
      </c>
      <c r="L28" s="13">
        <f t="shared" si="2"/>
        <v>929</v>
      </c>
      <c r="M28" s="16">
        <f t="shared" si="0"/>
        <v>0.13486370157819225</v>
      </c>
      <c r="N28" s="16">
        <f t="shared" si="0"/>
        <v>0.1966113660430639</v>
      </c>
      <c r="O28" s="16">
        <f t="shared" si="0"/>
        <v>0.31960461285008235</v>
      </c>
      <c r="P28" s="16">
        <f t="shared" si="0"/>
        <v>-8.9686098654708519E-3</v>
      </c>
      <c r="Q28" s="16">
        <f t="shared" si="0"/>
        <v>1.4192139737991267E-2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9" t="s">
        <v>119</v>
      </c>
      <c r="D9" s="40"/>
      <c r="E9" s="40"/>
      <c r="F9" s="40"/>
      <c r="G9" s="39" t="s">
        <v>120</v>
      </c>
      <c r="H9" s="40"/>
      <c r="I9" s="40"/>
      <c r="J9" s="40"/>
      <c r="K9" s="39" t="s">
        <v>122</v>
      </c>
      <c r="L9" s="40"/>
      <c r="M9" s="40"/>
      <c r="N9" s="40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f>SUM(D11:E11)</f>
        <v>764</v>
      </c>
      <c r="D11" s="24">
        <v>419</v>
      </c>
      <c r="E11" s="24">
        <v>345</v>
      </c>
      <c r="F11" s="24">
        <v>718</v>
      </c>
      <c r="G11" s="12">
        <f>SUM(H11:I11)</f>
        <v>865</v>
      </c>
      <c r="H11" s="24">
        <v>535</v>
      </c>
      <c r="I11" s="24">
        <v>330</v>
      </c>
      <c r="J11" s="24">
        <v>591</v>
      </c>
      <c r="K11" s="15">
        <f>IF(C11=0,"-",(G11-C11)/C11)</f>
        <v>0.13219895287958114</v>
      </c>
      <c r="L11" s="15">
        <f>IF(D11=0,"-",(H11-D11)/D11)</f>
        <v>0.27684964200477324</v>
      </c>
      <c r="M11" s="15">
        <f>IF(E11=0,"-",(I11-E11)/E11)</f>
        <v>-4.3478260869565216E-2</v>
      </c>
      <c r="N11" s="15">
        <f>IF(F11=0,"-",(J11-F11)/F11)</f>
        <v>-0.17688022284122562</v>
      </c>
    </row>
    <row r="12" spans="2:14" ht="20.100000000000001" customHeight="1" thickBot="1" x14ac:dyDescent="0.25">
      <c r="B12" s="6" t="s">
        <v>3</v>
      </c>
      <c r="C12" s="12">
        <f t="shared" ref="C12:C27" si="0">SUM(D12:E12)</f>
        <v>123</v>
      </c>
      <c r="D12" s="24">
        <v>73</v>
      </c>
      <c r="E12" s="24">
        <v>50</v>
      </c>
      <c r="F12" s="24">
        <v>42</v>
      </c>
      <c r="G12" s="12">
        <f t="shared" ref="G12:G27" si="1">SUM(H12:I12)</f>
        <v>116</v>
      </c>
      <c r="H12" s="24">
        <v>64</v>
      </c>
      <c r="I12" s="24">
        <v>52</v>
      </c>
      <c r="J12" s="24">
        <v>44</v>
      </c>
      <c r="K12" s="15">
        <f t="shared" ref="K12:N28" si="2">IF(C12=0,"-",(G12-C12)/C12)</f>
        <v>-5.6910569105691054E-2</v>
      </c>
      <c r="L12" s="15">
        <f t="shared" si="2"/>
        <v>-0.12328767123287671</v>
      </c>
      <c r="M12" s="15">
        <f t="shared" si="2"/>
        <v>0.04</v>
      </c>
      <c r="N12" s="15">
        <f t="shared" si="2"/>
        <v>4.7619047619047616E-2</v>
      </c>
    </row>
    <row r="13" spans="2:14" ht="20.100000000000001" customHeight="1" thickBot="1" x14ac:dyDescent="0.25">
      <c r="B13" s="6" t="s">
        <v>4</v>
      </c>
      <c r="C13" s="12">
        <f t="shared" si="0"/>
        <v>111</v>
      </c>
      <c r="D13" s="24">
        <v>35</v>
      </c>
      <c r="E13" s="24">
        <v>76</v>
      </c>
      <c r="F13" s="24">
        <v>41</v>
      </c>
      <c r="G13" s="12">
        <f t="shared" si="1"/>
        <v>113</v>
      </c>
      <c r="H13" s="24">
        <v>69</v>
      </c>
      <c r="I13" s="24">
        <v>44</v>
      </c>
      <c r="J13" s="24">
        <v>53</v>
      </c>
      <c r="K13" s="15">
        <f t="shared" si="2"/>
        <v>1.8018018018018018E-2</v>
      </c>
      <c r="L13" s="15">
        <f t="shared" si="2"/>
        <v>0.97142857142857142</v>
      </c>
      <c r="M13" s="15">
        <f t="shared" si="2"/>
        <v>-0.42105263157894735</v>
      </c>
      <c r="N13" s="15">
        <f t="shared" si="2"/>
        <v>0.29268292682926828</v>
      </c>
    </row>
    <row r="14" spans="2:14" ht="20.100000000000001" customHeight="1" thickBot="1" x14ac:dyDescent="0.25">
      <c r="B14" s="6" t="s">
        <v>5</v>
      </c>
      <c r="C14" s="12">
        <f t="shared" si="0"/>
        <v>128</v>
      </c>
      <c r="D14" s="24">
        <v>84</v>
      </c>
      <c r="E14" s="24">
        <v>44</v>
      </c>
      <c r="F14" s="24">
        <v>50</v>
      </c>
      <c r="G14" s="12">
        <f t="shared" si="1"/>
        <v>170</v>
      </c>
      <c r="H14" s="24">
        <v>139</v>
      </c>
      <c r="I14" s="24">
        <v>31</v>
      </c>
      <c r="J14" s="24">
        <v>57</v>
      </c>
      <c r="K14" s="15">
        <f t="shared" si="2"/>
        <v>0.328125</v>
      </c>
      <c r="L14" s="15">
        <f t="shared" si="2"/>
        <v>0.65476190476190477</v>
      </c>
      <c r="M14" s="15">
        <f t="shared" si="2"/>
        <v>-0.29545454545454547</v>
      </c>
      <c r="N14" s="15">
        <f t="shared" si="2"/>
        <v>0.14000000000000001</v>
      </c>
    </row>
    <row r="15" spans="2:14" ht="20.100000000000001" customHeight="1" thickBot="1" x14ac:dyDescent="0.25">
      <c r="B15" s="6" t="s">
        <v>6</v>
      </c>
      <c r="C15" s="12">
        <f t="shared" si="0"/>
        <v>115</v>
      </c>
      <c r="D15" s="24">
        <v>71</v>
      </c>
      <c r="E15" s="24">
        <v>44</v>
      </c>
      <c r="F15" s="24">
        <v>63</v>
      </c>
      <c r="G15" s="12">
        <f t="shared" si="1"/>
        <v>137</v>
      </c>
      <c r="H15" s="24">
        <v>81</v>
      </c>
      <c r="I15" s="24">
        <v>56</v>
      </c>
      <c r="J15" s="24">
        <v>58</v>
      </c>
      <c r="K15" s="15">
        <f t="shared" si="2"/>
        <v>0.19130434782608696</v>
      </c>
      <c r="L15" s="15">
        <f t="shared" si="2"/>
        <v>0.14084507042253522</v>
      </c>
      <c r="M15" s="15">
        <f t="shared" si="2"/>
        <v>0.27272727272727271</v>
      </c>
      <c r="N15" s="15">
        <f t="shared" si="2"/>
        <v>-7.9365079365079361E-2</v>
      </c>
    </row>
    <row r="16" spans="2:14" ht="20.100000000000001" customHeight="1" thickBot="1" x14ac:dyDescent="0.25">
      <c r="B16" s="6" t="s">
        <v>7</v>
      </c>
      <c r="C16" s="12">
        <f t="shared" si="0"/>
        <v>42</v>
      </c>
      <c r="D16" s="24">
        <v>29</v>
      </c>
      <c r="E16" s="24">
        <v>13</v>
      </c>
      <c r="F16" s="24">
        <v>22</v>
      </c>
      <c r="G16" s="12">
        <f t="shared" si="1"/>
        <v>55</v>
      </c>
      <c r="H16" s="24">
        <v>37</v>
      </c>
      <c r="I16" s="24">
        <v>18</v>
      </c>
      <c r="J16" s="24">
        <v>28</v>
      </c>
      <c r="K16" s="15">
        <f t="shared" si="2"/>
        <v>0.30952380952380953</v>
      </c>
      <c r="L16" s="15">
        <f t="shared" si="2"/>
        <v>0.27586206896551724</v>
      </c>
      <c r="M16" s="15">
        <f t="shared" si="2"/>
        <v>0.38461538461538464</v>
      </c>
      <c r="N16" s="15">
        <f t="shared" si="2"/>
        <v>0.27272727272727271</v>
      </c>
    </row>
    <row r="17" spans="2:14" ht="20.100000000000001" customHeight="1" thickBot="1" x14ac:dyDescent="0.25">
      <c r="B17" s="6" t="s">
        <v>8</v>
      </c>
      <c r="C17" s="12">
        <f t="shared" si="0"/>
        <v>181</v>
      </c>
      <c r="D17" s="24">
        <v>108</v>
      </c>
      <c r="E17" s="24">
        <v>73</v>
      </c>
      <c r="F17" s="24">
        <v>111</v>
      </c>
      <c r="G17" s="12">
        <f t="shared" si="1"/>
        <v>232</v>
      </c>
      <c r="H17" s="24">
        <v>137</v>
      </c>
      <c r="I17" s="24">
        <v>95</v>
      </c>
      <c r="J17" s="24">
        <v>144</v>
      </c>
      <c r="K17" s="15">
        <f t="shared" si="2"/>
        <v>0.28176795580110497</v>
      </c>
      <c r="L17" s="15">
        <f t="shared" si="2"/>
        <v>0.26851851851851855</v>
      </c>
      <c r="M17" s="15">
        <f t="shared" si="2"/>
        <v>0.30136986301369861</v>
      </c>
      <c r="N17" s="15">
        <f t="shared" si="2"/>
        <v>0.29729729729729731</v>
      </c>
    </row>
    <row r="18" spans="2:14" ht="20.100000000000001" customHeight="1" thickBot="1" x14ac:dyDescent="0.25">
      <c r="B18" s="6" t="s">
        <v>9</v>
      </c>
      <c r="C18" s="12">
        <f t="shared" si="0"/>
        <v>132</v>
      </c>
      <c r="D18" s="24">
        <v>65</v>
      </c>
      <c r="E18" s="24">
        <v>67</v>
      </c>
      <c r="F18" s="24">
        <v>112</v>
      </c>
      <c r="G18" s="12">
        <f t="shared" si="1"/>
        <v>147</v>
      </c>
      <c r="H18" s="24">
        <v>70</v>
      </c>
      <c r="I18" s="24">
        <v>77</v>
      </c>
      <c r="J18" s="24">
        <v>96</v>
      </c>
      <c r="K18" s="15">
        <f t="shared" si="2"/>
        <v>0.11363636363636363</v>
      </c>
      <c r="L18" s="15">
        <f t="shared" si="2"/>
        <v>7.6923076923076927E-2</v>
      </c>
      <c r="M18" s="15">
        <f t="shared" si="2"/>
        <v>0.14925373134328357</v>
      </c>
      <c r="N18" s="15">
        <f t="shared" si="2"/>
        <v>-0.14285714285714285</v>
      </c>
    </row>
    <row r="19" spans="2:14" ht="20.100000000000001" customHeight="1" thickBot="1" x14ac:dyDescent="0.25">
      <c r="B19" s="6" t="s">
        <v>10</v>
      </c>
      <c r="C19" s="12">
        <f t="shared" si="0"/>
        <v>520</v>
      </c>
      <c r="D19" s="24">
        <v>277</v>
      </c>
      <c r="E19" s="24">
        <v>243</v>
      </c>
      <c r="F19" s="24">
        <v>571</v>
      </c>
      <c r="G19" s="12">
        <f t="shared" si="1"/>
        <v>899</v>
      </c>
      <c r="H19" s="24">
        <v>446</v>
      </c>
      <c r="I19" s="24">
        <v>453</v>
      </c>
      <c r="J19" s="24">
        <v>659</v>
      </c>
      <c r="K19" s="15">
        <f t="shared" si="2"/>
        <v>0.72884615384615381</v>
      </c>
      <c r="L19" s="15">
        <f t="shared" si="2"/>
        <v>0.61010830324909748</v>
      </c>
      <c r="M19" s="15">
        <f t="shared" si="2"/>
        <v>0.86419753086419748</v>
      </c>
      <c r="N19" s="15">
        <f t="shared" si="2"/>
        <v>0.15411558669001751</v>
      </c>
    </row>
    <row r="20" spans="2:14" ht="20.100000000000001" customHeight="1" thickBot="1" x14ac:dyDescent="0.25">
      <c r="B20" s="6" t="s">
        <v>11</v>
      </c>
      <c r="C20" s="12">
        <f t="shared" si="0"/>
        <v>571</v>
      </c>
      <c r="D20" s="24">
        <v>361</v>
      </c>
      <c r="E20" s="24">
        <v>210</v>
      </c>
      <c r="F20" s="24">
        <v>365</v>
      </c>
      <c r="G20" s="12">
        <f t="shared" si="1"/>
        <v>711</v>
      </c>
      <c r="H20" s="24">
        <v>454</v>
      </c>
      <c r="I20" s="24">
        <v>257</v>
      </c>
      <c r="J20" s="24">
        <v>320</v>
      </c>
      <c r="K20" s="15">
        <f t="shared" si="2"/>
        <v>0.24518388791593695</v>
      </c>
      <c r="L20" s="15">
        <f t="shared" si="2"/>
        <v>0.25761772853185594</v>
      </c>
      <c r="M20" s="15">
        <f t="shared" si="2"/>
        <v>0.22380952380952382</v>
      </c>
      <c r="N20" s="15">
        <f t="shared" si="2"/>
        <v>-0.12328767123287671</v>
      </c>
    </row>
    <row r="21" spans="2:14" ht="20.100000000000001" customHeight="1" thickBot="1" x14ac:dyDescent="0.25">
      <c r="B21" s="6" t="s">
        <v>12</v>
      </c>
      <c r="C21" s="12">
        <f t="shared" si="0"/>
        <v>111</v>
      </c>
      <c r="D21" s="24">
        <v>78</v>
      </c>
      <c r="E21" s="24">
        <v>33</v>
      </c>
      <c r="F21" s="24">
        <v>13</v>
      </c>
      <c r="G21" s="12">
        <f t="shared" si="1"/>
        <v>93</v>
      </c>
      <c r="H21" s="24">
        <v>78</v>
      </c>
      <c r="I21" s="24">
        <v>15</v>
      </c>
      <c r="J21" s="24">
        <v>15</v>
      </c>
      <c r="K21" s="15">
        <f t="shared" si="2"/>
        <v>-0.16216216216216217</v>
      </c>
      <c r="L21" s="15">
        <f t="shared" si="2"/>
        <v>0</v>
      </c>
      <c r="M21" s="15">
        <f t="shared" si="2"/>
        <v>-0.54545454545454541</v>
      </c>
      <c r="N21" s="15">
        <f t="shared" si="2"/>
        <v>0.15384615384615385</v>
      </c>
    </row>
    <row r="22" spans="2:14" ht="20.100000000000001" customHeight="1" thickBot="1" x14ac:dyDescent="0.25">
      <c r="B22" s="6" t="s">
        <v>13</v>
      </c>
      <c r="C22" s="12">
        <f t="shared" si="0"/>
        <v>197</v>
      </c>
      <c r="D22" s="24">
        <v>115</v>
      </c>
      <c r="E22" s="24">
        <v>82</v>
      </c>
      <c r="F22" s="24">
        <v>77</v>
      </c>
      <c r="G22" s="12">
        <f t="shared" si="1"/>
        <v>231</v>
      </c>
      <c r="H22" s="24">
        <v>156</v>
      </c>
      <c r="I22" s="24">
        <v>75</v>
      </c>
      <c r="J22" s="24">
        <v>88</v>
      </c>
      <c r="K22" s="15">
        <f t="shared" si="2"/>
        <v>0.17258883248730963</v>
      </c>
      <c r="L22" s="15">
        <f t="shared" si="2"/>
        <v>0.35652173913043478</v>
      </c>
      <c r="M22" s="15">
        <f t="shared" si="2"/>
        <v>-8.5365853658536592E-2</v>
      </c>
      <c r="N22" s="15">
        <f t="shared" si="2"/>
        <v>0.14285714285714285</v>
      </c>
    </row>
    <row r="23" spans="2:14" ht="20.100000000000001" customHeight="1" thickBot="1" x14ac:dyDescent="0.25">
      <c r="B23" s="6" t="s">
        <v>14</v>
      </c>
      <c r="C23" s="12">
        <f t="shared" si="0"/>
        <v>670</v>
      </c>
      <c r="D23" s="24">
        <v>328</v>
      </c>
      <c r="E23" s="24">
        <v>342</v>
      </c>
      <c r="F23" s="24">
        <v>488</v>
      </c>
      <c r="G23" s="12">
        <f t="shared" si="1"/>
        <v>776</v>
      </c>
      <c r="H23" s="24">
        <v>477</v>
      </c>
      <c r="I23" s="24">
        <v>299</v>
      </c>
      <c r="J23" s="24">
        <v>482</v>
      </c>
      <c r="K23" s="15">
        <f t="shared" si="2"/>
        <v>0.15820895522388059</v>
      </c>
      <c r="L23" s="15">
        <f t="shared" si="2"/>
        <v>0.45426829268292684</v>
      </c>
      <c r="M23" s="15">
        <f t="shared" si="2"/>
        <v>-0.12573099415204678</v>
      </c>
      <c r="N23" s="15">
        <f t="shared" si="2"/>
        <v>-1.2295081967213115E-2</v>
      </c>
    </row>
    <row r="24" spans="2:14" ht="20.100000000000001" customHeight="1" thickBot="1" x14ac:dyDescent="0.25">
      <c r="B24" s="6" t="s">
        <v>15</v>
      </c>
      <c r="C24" s="12">
        <f t="shared" si="0"/>
        <v>92</v>
      </c>
      <c r="D24" s="24">
        <v>57</v>
      </c>
      <c r="E24" s="24">
        <v>35</v>
      </c>
      <c r="F24" s="24">
        <v>50</v>
      </c>
      <c r="G24" s="12">
        <f t="shared" si="1"/>
        <v>105</v>
      </c>
      <c r="H24" s="24">
        <v>75</v>
      </c>
      <c r="I24" s="24">
        <v>30</v>
      </c>
      <c r="J24" s="24">
        <v>76</v>
      </c>
      <c r="K24" s="15">
        <f t="shared" si="2"/>
        <v>0.14130434782608695</v>
      </c>
      <c r="L24" s="15">
        <f t="shared" si="2"/>
        <v>0.31578947368421051</v>
      </c>
      <c r="M24" s="15">
        <f t="shared" si="2"/>
        <v>-0.14285714285714285</v>
      </c>
      <c r="N24" s="15">
        <f t="shared" si="2"/>
        <v>0.52</v>
      </c>
    </row>
    <row r="25" spans="2:14" ht="20.100000000000001" customHeight="1" thickBot="1" x14ac:dyDescent="0.25">
      <c r="B25" s="6" t="s">
        <v>16</v>
      </c>
      <c r="C25" s="12">
        <f t="shared" si="0"/>
        <v>47</v>
      </c>
      <c r="D25" s="24">
        <v>33</v>
      </c>
      <c r="E25" s="24">
        <v>14</v>
      </c>
      <c r="F25" s="24">
        <v>13</v>
      </c>
      <c r="G25" s="12">
        <f t="shared" si="1"/>
        <v>56</v>
      </c>
      <c r="H25" s="24">
        <v>47</v>
      </c>
      <c r="I25" s="24">
        <v>9</v>
      </c>
      <c r="J25" s="24">
        <v>10</v>
      </c>
      <c r="K25" s="15">
        <f t="shared" si="2"/>
        <v>0.19148936170212766</v>
      </c>
      <c r="L25" s="15">
        <f t="shared" si="2"/>
        <v>0.42424242424242425</v>
      </c>
      <c r="M25" s="15">
        <f t="shared" si="2"/>
        <v>-0.35714285714285715</v>
      </c>
      <c r="N25" s="15">
        <f t="shared" si="2"/>
        <v>-0.23076923076923078</v>
      </c>
    </row>
    <row r="26" spans="2:14" ht="20.100000000000001" customHeight="1" thickBot="1" x14ac:dyDescent="0.25">
      <c r="B26" s="7" t="s">
        <v>17</v>
      </c>
      <c r="C26" s="12">
        <f t="shared" si="0"/>
        <v>184</v>
      </c>
      <c r="D26" s="24">
        <v>118</v>
      </c>
      <c r="E26" s="24">
        <v>66</v>
      </c>
      <c r="F26" s="24">
        <v>93</v>
      </c>
      <c r="G26" s="12">
        <f t="shared" si="1"/>
        <v>220</v>
      </c>
      <c r="H26" s="24">
        <v>137</v>
      </c>
      <c r="I26" s="24">
        <v>83</v>
      </c>
      <c r="J26" s="24">
        <v>81</v>
      </c>
      <c r="K26" s="15">
        <f t="shared" si="2"/>
        <v>0.19565217391304349</v>
      </c>
      <c r="L26" s="15">
        <f t="shared" si="2"/>
        <v>0.16101694915254236</v>
      </c>
      <c r="M26" s="15">
        <f t="shared" si="2"/>
        <v>0.25757575757575757</v>
      </c>
      <c r="N26" s="15">
        <f t="shared" si="2"/>
        <v>-0.12903225806451613</v>
      </c>
    </row>
    <row r="27" spans="2:14" ht="20.100000000000001" customHeight="1" thickBot="1" x14ac:dyDescent="0.25">
      <c r="B27" s="8" t="s">
        <v>18</v>
      </c>
      <c r="C27" s="12">
        <f t="shared" si="0"/>
        <v>14</v>
      </c>
      <c r="D27" s="24">
        <v>13</v>
      </c>
      <c r="E27" s="24">
        <v>1</v>
      </c>
      <c r="F27" s="24">
        <v>5</v>
      </c>
      <c r="G27" s="12">
        <f t="shared" si="1"/>
        <v>23</v>
      </c>
      <c r="H27" s="24">
        <v>12</v>
      </c>
      <c r="I27" s="24">
        <v>11</v>
      </c>
      <c r="J27" s="24">
        <v>2</v>
      </c>
      <c r="K27" s="15">
        <f t="shared" si="2"/>
        <v>0.6428571428571429</v>
      </c>
      <c r="L27" s="15">
        <f t="shared" si="2"/>
        <v>-7.6923076923076927E-2</v>
      </c>
      <c r="M27" s="15">
        <f t="shared" si="2"/>
        <v>10</v>
      </c>
      <c r="N27" s="15">
        <f t="shared" si="2"/>
        <v>-0.6</v>
      </c>
    </row>
    <row r="28" spans="2:14" ht="20.100000000000001" customHeight="1" thickBot="1" x14ac:dyDescent="0.25">
      <c r="B28" s="9" t="s">
        <v>19</v>
      </c>
      <c r="C28" s="13">
        <f>SUM(C11:C27)</f>
        <v>4002</v>
      </c>
      <c r="D28" s="13">
        <f t="shared" ref="D28:F28" si="3">SUM(D11:D27)</f>
        <v>2264</v>
      </c>
      <c r="E28" s="13">
        <f t="shared" si="3"/>
        <v>1738</v>
      </c>
      <c r="F28" s="13">
        <f t="shared" si="3"/>
        <v>2834</v>
      </c>
      <c r="G28" s="13">
        <f>SUM(G11:G27)</f>
        <v>4949</v>
      </c>
      <c r="H28" s="13">
        <f>SUM(H11:H27)</f>
        <v>3014</v>
      </c>
      <c r="I28" s="13">
        <f t="shared" ref="I28:J28" si="4">SUM(I11:I27)</f>
        <v>1935</v>
      </c>
      <c r="J28" s="13">
        <f t="shared" si="4"/>
        <v>2804</v>
      </c>
      <c r="K28" s="16">
        <f t="shared" si="2"/>
        <v>0.23663168415792105</v>
      </c>
      <c r="L28" s="16">
        <f t="shared" si="2"/>
        <v>0.33127208480565373</v>
      </c>
      <c r="M28" s="16">
        <f t="shared" si="2"/>
        <v>0.11334867663981588</v>
      </c>
      <c r="N28" s="16">
        <f t="shared" si="2"/>
        <v>-1.058574453069866E-2</v>
      </c>
    </row>
    <row r="29" spans="2:14" x14ac:dyDescent="0.2">
      <c r="D29" s="23"/>
      <c r="E29" s="23"/>
      <c r="F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9" t="s">
        <v>123</v>
      </c>
      <c r="D9" s="40"/>
      <c r="E9" s="40"/>
      <c r="F9" s="39" t="s">
        <v>124</v>
      </c>
      <c r="G9" s="40"/>
      <c r="H9" s="40"/>
      <c r="I9" s="39" t="s">
        <v>125</v>
      </c>
      <c r="J9" s="40"/>
      <c r="K9" s="40"/>
      <c r="L9" s="39" t="s">
        <v>126</v>
      </c>
      <c r="M9" s="40"/>
      <c r="N9" s="40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25">
        <v>20</v>
      </c>
      <c r="D11" s="25">
        <v>20</v>
      </c>
      <c r="E11" s="25">
        <v>0</v>
      </c>
      <c r="F11" s="25">
        <v>0</v>
      </c>
      <c r="G11" s="25">
        <v>0</v>
      </c>
      <c r="H11" s="25">
        <v>0</v>
      </c>
      <c r="I11" s="25">
        <v>20</v>
      </c>
      <c r="J11" s="25">
        <v>20</v>
      </c>
      <c r="K11" s="25">
        <v>0</v>
      </c>
      <c r="L11" s="25">
        <v>4</v>
      </c>
      <c r="M11" s="25">
        <v>3</v>
      </c>
      <c r="N11" s="25">
        <v>1</v>
      </c>
    </row>
    <row r="12" spans="2:14" ht="20.100000000000001" customHeight="1" thickBot="1" x14ac:dyDescent="0.25">
      <c r="B12" s="6" t="s">
        <v>3</v>
      </c>
      <c r="C12" s="25">
        <v>1</v>
      </c>
      <c r="D12" s="25">
        <v>0</v>
      </c>
      <c r="E12" s="25">
        <v>1</v>
      </c>
      <c r="F12" s="25">
        <v>0</v>
      </c>
      <c r="G12" s="25">
        <v>0</v>
      </c>
      <c r="H12" s="25">
        <v>0</v>
      </c>
      <c r="I12" s="25">
        <v>1</v>
      </c>
      <c r="J12" s="25">
        <v>1</v>
      </c>
      <c r="K12" s="25">
        <v>0</v>
      </c>
      <c r="L12" s="25">
        <v>1</v>
      </c>
      <c r="M12" s="25">
        <v>0</v>
      </c>
      <c r="N12" s="25">
        <v>1</v>
      </c>
    </row>
    <row r="13" spans="2:14" ht="20.100000000000001" customHeight="1" thickBot="1" x14ac:dyDescent="0.25">
      <c r="B13" s="6" t="s">
        <v>4</v>
      </c>
      <c r="C13" s="25">
        <v>2</v>
      </c>
      <c r="D13" s="25">
        <v>2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2:14" ht="20.100000000000001" customHeight="1" thickBot="1" x14ac:dyDescent="0.25">
      <c r="B14" s="6" t="s">
        <v>5</v>
      </c>
      <c r="C14" s="25">
        <v>1</v>
      </c>
      <c r="D14" s="25">
        <v>1</v>
      </c>
      <c r="E14" s="25">
        <v>0</v>
      </c>
      <c r="F14" s="25">
        <v>0</v>
      </c>
      <c r="G14" s="25">
        <v>0</v>
      </c>
      <c r="H14" s="25">
        <v>0</v>
      </c>
      <c r="I14" s="25">
        <v>3</v>
      </c>
      <c r="J14" s="25">
        <v>1</v>
      </c>
      <c r="K14" s="25">
        <v>2</v>
      </c>
      <c r="L14" s="25">
        <v>0</v>
      </c>
      <c r="M14" s="25">
        <v>0</v>
      </c>
      <c r="N14" s="25">
        <v>0</v>
      </c>
    </row>
    <row r="15" spans="2:14" ht="20.100000000000001" customHeight="1" thickBot="1" x14ac:dyDescent="0.25">
      <c r="B15" s="6" t="s">
        <v>6</v>
      </c>
      <c r="C15" s="25">
        <v>11</v>
      </c>
      <c r="D15" s="25">
        <v>8</v>
      </c>
      <c r="E15" s="25">
        <v>3</v>
      </c>
      <c r="F15" s="25">
        <v>0</v>
      </c>
      <c r="G15" s="25">
        <v>0</v>
      </c>
      <c r="H15" s="25">
        <v>0</v>
      </c>
      <c r="I15" s="25">
        <v>6</v>
      </c>
      <c r="J15" s="25">
        <v>6</v>
      </c>
      <c r="K15" s="25">
        <v>0</v>
      </c>
      <c r="L15" s="25">
        <v>0</v>
      </c>
      <c r="M15" s="25">
        <v>0</v>
      </c>
      <c r="N15" s="25">
        <v>0</v>
      </c>
    </row>
    <row r="16" spans="2:14" ht="20.100000000000001" customHeight="1" thickBot="1" x14ac:dyDescent="0.25">
      <c r="B16" s="6" t="s">
        <v>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4</v>
      </c>
      <c r="J16" s="25">
        <v>4</v>
      </c>
      <c r="K16" s="25">
        <v>0</v>
      </c>
      <c r="L16" s="25">
        <v>0</v>
      </c>
      <c r="M16" s="25">
        <v>0</v>
      </c>
      <c r="N16" s="25">
        <v>0</v>
      </c>
    </row>
    <row r="17" spans="2:14" ht="20.100000000000001" customHeight="1" thickBot="1" x14ac:dyDescent="0.25">
      <c r="B17" s="6" t="s">
        <v>8</v>
      </c>
      <c r="C17" s="25">
        <v>4</v>
      </c>
      <c r="D17" s="25">
        <v>4</v>
      </c>
      <c r="E17" s="25">
        <v>0</v>
      </c>
      <c r="F17" s="25">
        <v>0</v>
      </c>
      <c r="G17" s="25">
        <v>0</v>
      </c>
      <c r="H17" s="25">
        <v>0</v>
      </c>
      <c r="I17" s="25">
        <v>3</v>
      </c>
      <c r="J17" s="25">
        <v>3</v>
      </c>
      <c r="K17" s="25">
        <v>0</v>
      </c>
      <c r="L17" s="25">
        <v>1</v>
      </c>
      <c r="M17" s="25">
        <v>1</v>
      </c>
      <c r="N17" s="25">
        <v>0</v>
      </c>
    </row>
    <row r="18" spans="2:14" ht="20.100000000000001" customHeight="1" thickBot="1" x14ac:dyDescent="0.25">
      <c r="B18" s="6" t="s">
        <v>9</v>
      </c>
      <c r="C18" s="25">
        <v>1</v>
      </c>
      <c r="D18" s="25">
        <v>0</v>
      </c>
      <c r="E18" s="25">
        <v>1</v>
      </c>
      <c r="F18" s="25">
        <v>1</v>
      </c>
      <c r="G18" s="25">
        <v>1</v>
      </c>
      <c r="H18" s="25">
        <v>0</v>
      </c>
      <c r="I18" s="25">
        <v>2</v>
      </c>
      <c r="J18" s="25">
        <v>1</v>
      </c>
      <c r="K18" s="25">
        <v>1</v>
      </c>
      <c r="L18" s="25">
        <v>0</v>
      </c>
      <c r="M18" s="25">
        <v>0</v>
      </c>
      <c r="N18" s="25">
        <v>0</v>
      </c>
    </row>
    <row r="19" spans="2:14" ht="20.100000000000001" customHeight="1" thickBot="1" x14ac:dyDescent="0.25">
      <c r="B19" s="6" t="s">
        <v>10</v>
      </c>
      <c r="C19" s="25">
        <v>2</v>
      </c>
      <c r="D19" s="25">
        <v>1</v>
      </c>
      <c r="E19" s="25">
        <v>1</v>
      </c>
      <c r="F19" s="25">
        <v>1</v>
      </c>
      <c r="G19" s="25">
        <v>0</v>
      </c>
      <c r="H19" s="25">
        <v>1</v>
      </c>
      <c r="I19" s="25">
        <v>7</v>
      </c>
      <c r="J19" s="25">
        <v>5</v>
      </c>
      <c r="K19" s="25">
        <v>2</v>
      </c>
      <c r="L19" s="25">
        <v>2</v>
      </c>
      <c r="M19" s="25">
        <v>2</v>
      </c>
      <c r="N19" s="25">
        <v>0</v>
      </c>
    </row>
    <row r="20" spans="2:14" ht="20.100000000000001" customHeight="1" thickBot="1" x14ac:dyDescent="0.25">
      <c r="B20" s="6" t="s">
        <v>11</v>
      </c>
      <c r="C20" s="25">
        <v>9</v>
      </c>
      <c r="D20" s="25">
        <v>8</v>
      </c>
      <c r="E20" s="25">
        <v>1</v>
      </c>
      <c r="F20" s="25">
        <v>1</v>
      </c>
      <c r="G20" s="25">
        <v>1</v>
      </c>
      <c r="H20" s="25">
        <v>0</v>
      </c>
      <c r="I20" s="25">
        <v>7</v>
      </c>
      <c r="J20" s="25">
        <v>7</v>
      </c>
      <c r="K20" s="25">
        <v>0</v>
      </c>
      <c r="L20" s="25">
        <v>1</v>
      </c>
      <c r="M20" s="25">
        <v>1</v>
      </c>
      <c r="N20" s="25">
        <v>0</v>
      </c>
    </row>
    <row r="21" spans="2:14" ht="20.100000000000001" customHeight="1" thickBot="1" x14ac:dyDescent="0.25">
      <c r="B21" s="6" t="s">
        <v>12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2</v>
      </c>
      <c r="J21" s="25">
        <v>2</v>
      </c>
      <c r="K21" s="25">
        <v>0</v>
      </c>
      <c r="L21" s="25">
        <v>0</v>
      </c>
      <c r="M21" s="25">
        <v>0</v>
      </c>
      <c r="N21" s="25">
        <v>0</v>
      </c>
    </row>
    <row r="22" spans="2:14" ht="20.100000000000001" customHeight="1" thickBot="1" x14ac:dyDescent="0.25">
      <c r="B22" s="6" t="s">
        <v>13</v>
      </c>
      <c r="C22" s="25">
        <v>1</v>
      </c>
      <c r="D22" s="25">
        <v>1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1</v>
      </c>
      <c r="K22" s="25">
        <v>0</v>
      </c>
      <c r="L22" s="25">
        <v>1</v>
      </c>
      <c r="M22" s="25">
        <v>1</v>
      </c>
      <c r="N22" s="25">
        <v>0</v>
      </c>
    </row>
    <row r="23" spans="2:14" ht="20.100000000000001" customHeight="1" thickBot="1" x14ac:dyDescent="0.25">
      <c r="B23" s="6" t="s">
        <v>14</v>
      </c>
      <c r="C23" s="25">
        <v>6</v>
      </c>
      <c r="D23" s="25">
        <v>6</v>
      </c>
      <c r="E23" s="25">
        <v>0</v>
      </c>
      <c r="F23" s="25">
        <v>1</v>
      </c>
      <c r="G23" s="25">
        <v>0</v>
      </c>
      <c r="H23" s="25">
        <v>1</v>
      </c>
      <c r="I23" s="25">
        <v>2</v>
      </c>
      <c r="J23" s="25">
        <v>1</v>
      </c>
      <c r="K23" s="25">
        <v>1</v>
      </c>
      <c r="L23" s="25">
        <v>2</v>
      </c>
      <c r="M23" s="25">
        <v>2</v>
      </c>
      <c r="N23" s="25">
        <v>0</v>
      </c>
    </row>
    <row r="24" spans="2:14" ht="20.100000000000001" customHeight="1" thickBot="1" x14ac:dyDescent="0.25">
      <c r="B24" s="6" t="s">
        <v>15</v>
      </c>
      <c r="C24" s="25">
        <v>8</v>
      </c>
      <c r="D24" s="25">
        <v>7</v>
      </c>
      <c r="E24" s="25">
        <v>1</v>
      </c>
      <c r="F24" s="25">
        <v>0</v>
      </c>
      <c r="G24" s="25">
        <v>0</v>
      </c>
      <c r="H24" s="25">
        <v>0</v>
      </c>
      <c r="I24" s="25">
        <v>5</v>
      </c>
      <c r="J24" s="25">
        <v>5</v>
      </c>
      <c r="K24" s="25">
        <v>0</v>
      </c>
      <c r="L24" s="25">
        <v>0</v>
      </c>
      <c r="M24" s="25">
        <v>0</v>
      </c>
      <c r="N24" s="25">
        <v>0</v>
      </c>
    </row>
    <row r="25" spans="2:14" ht="20.100000000000001" customHeight="1" thickBot="1" x14ac:dyDescent="0.25">
      <c r="B25" s="6" t="s">
        <v>16</v>
      </c>
      <c r="C25" s="25">
        <v>1</v>
      </c>
      <c r="D25" s="25">
        <v>1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</row>
    <row r="26" spans="2:14" ht="20.100000000000001" customHeight="1" thickBot="1" x14ac:dyDescent="0.25">
      <c r="B26" s="7" t="s">
        <v>17</v>
      </c>
      <c r="C26" s="25">
        <v>4</v>
      </c>
      <c r="D26" s="25">
        <v>3</v>
      </c>
      <c r="E26" s="25">
        <v>1</v>
      </c>
      <c r="F26" s="25">
        <v>0</v>
      </c>
      <c r="G26" s="25">
        <v>0</v>
      </c>
      <c r="H26" s="25">
        <v>0</v>
      </c>
      <c r="I26" s="25">
        <v>5</v>
      </c>
      <c r="J26" s="25">
        <v>5</v>
      </c>
      <c r="K26" s="25">
        <v>0</v>
      </c>
      <c r="L26" s="25">
        <v>0</v>
      </c>
      <c r="M26" s="25">
        <v>0</v>
      </c>
      <c r="N26" s="25">
        <v>0</v>
      </c>
    </row>
    <row r="27" spans="2:14" ht="20.100000000000001" customHeight="1" thickBot="1" x14ac:dyDescent="0.25">
      <c r="B27" s="8" t="s">
        <v>18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</row>
    <row r="28" spans="2:14" ht="20.100000000000001" customHeight="1" thickBot="1" x14ac:dyDescent="0.25">
      <c r="B28" s="9" t="s">
        <v>19</v>
      </c>
      <c r="C28" s="13">
        <f>SUM(C11:C27)</f>
        <v>71</v>
      </c>
      <c r="D28" s="13">
        <f t="shared" ref="D28:N28" si="0">SUM(D11:D27)</f>
        <v>62</v>
      </c>
      <c r="E28" s="13">
        <f t="shared" si="0"/>
        <v>9</v>
      </c>
      <c r="F28" s="13">
        <f t="shared" si="0"/>
        <v>4</v>
      </c>
      <c r="G28" s="13">
        <f t="shared" si="0"/>
        <v>2</v>
      </c>
      <c r="H28" s="13">
        <f t="shared" si="0"/>
        <v>2</v>
      </c>
      <c r="I28" s="13">
        <f t="shared" si="0"/>
        <v>68</v>
      </c>
      <c r="J28" s="13">
        <f t="shared" si="0"/>
        <v>62</v>
      </c>
      <c r="K28" s="13">
        <f t="shared" si="0"/>
        <v>6</v>
      </c>
      <c r="L28" s="13">
        <f t="shared" si="0"/>
        <v>12</v>
      </c>
      <c r="M28" s="13">
        <f t="shared" si="0"/>
        <v>10</v>
      </c>
      <c r="N28" s="13">
        <f t="shared" si="0"/>
        <v>2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2:14" ht="62.25" customHeight="1" thickBot="1" x14ac:dyDescent="0.25">
      <c r="C32" s="39" t="s">
        <v>127</v>
      </c>
      <c r="D32" s="40"/>
      <c r="E32" s="40"/>
      <c r="F32" s="39" t="s">
        <v>128</v>
      </c>
      <c r="G32" s="40"/>
      <c r="H32" s="40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1">IF(C11=0,"-",IF(I11=0,"-",(I11-C11)/C11))</f>
        <v>0</v>
      </c>
      <c r="D34" s="15">
        <f t="shared" si="1"/>
        <v>0</v>
      </c>
      <c r="E34" s="15" t="str">
        <f t="shared" si="1"/>
        <v>-</v>
      </c>
      <c r="F34" s="15" t="str">
        <f t="shared" si="1"/>
        <v>-</v>
      </c>
      <c r="G34" s="15" t="str">
        <f t="shared" si="1"/>
        <v>-</v>
      </c>
      <c r="H34" s="15" t="str">
        <f t="shared" si="1"/>
        <v>-</v>
      </c>
    </row>
    <row r="35" spans="2:8" ht="20.100000000000001" customHeight="1" thickBot="1" x14ac:dyDescent="0.25">
      <c r="B35" s="6" t="s">
        <v>3</v>
      </c>
      <c r="C35" s="15">
        <f t="shared" si="1"/>
        <v>0</v>
      </c>
      <c r="D35" s="15" t="str">
        <f t="shared" si="1"/>
        <v>-</v>
      </c>
      <c r="E35" s="15" t="str">
        <f t="shared" si="1"/>
        <v>-</v>
      </c>
      <c r="F35" s="15" t="str">
        <f t="shared" si="1"/>
        <v>-</v>
      </c>
      <c r="G35" s="15" t="str">
        <f t="shared" si="1"/>
        <v>-</v>
      </c>
      <c r="H35" s="15" t="str">
        <f t="shared" si="1"/>
        <v>-</v>
      </c>
    </row>
    <row r="36" spans="2:8" ht="20.100000000000001" customHeight="1" thickBot="1" x14ac:dyDescent="0.25">
      <c r="B36" s="6" t="s">
        <v>4</v>
      </c>
      <c r="C36" s="15" t="str">
        <f t="shared" si="1"/>
        <v>-</v>
      </c>
      <c r="D36" s="15" t="str">
        <f t="shared" si="1"/>
        <v>-</v>
      </c>
      <c r="E36" s="15" t="str">
        <f t="shared" si="1"/>
        <v>-</v>
      </c>
      <c r="F36" s="15" t="str">
        <f t="shared" si="1"/>
        <v>-</v>
      </c>
      <c r="G36" s="15" t="str">
        <f t="shared" si="1"/>
        <v>-</v>
      </c>
      <c r="H36" s="15" t="str">
        <f t="shared" si="1"/>
        <v>-</v>
      </c>
    </row>
    <row r="37" spans="2:8" ht="20.100000000000001" customHeight="1" thickBot="1" x14ac:dyDescent="0.25">
      <c r="B37" s="6" t="s">
        <v>5</v>
      </c>
      <c r="C37" s="15">
        <f t="shared" si="1"/>
        <v>2</v>
      </c>
      <c r="D37" s="15">
        <f t="shared" si="1"/>
        <v>0</v>
      </c>
      <c r="E37" s="15" t="str">
        <f t="shared" si="1"/>
        <v>-</v>
      </c>
      <c r="F37" s="15" t="str">
        <f t="shared" si="1"/>
        <v>-</v>
      </c>
      <c r="G37" s="15" t="str">
        <f t="shared" si="1"/>
        <v>-</v>
      </c>
      <c r="H37" s="15" t="str">
        <f t="shared" si="1"/>
        <v>-</v>
      </c>
    </row>
    <row r="38" spans="2:8" ht="20.100000000000001" customHeight="1" thickBot="1" x14ac:dyDescent="0.25">
      <c r="B38" s="6" t="s">
        <v>6</v>
      </c>
      <c r="C38" s="15">
        <f t="shared" si="1"/>
        <v>-0.45454545454545453</v>
      </c>
      <c r="D38" s="15">
        <f t="shared" si="1"/>
        <v>-0.25</v>
      </c>
      <c r="E38" s="15" t="str">
        <f t="shared" si="1"/>
        <v>-</v>
      </c>
      <c r="F38" s="15" t="str">
        <f t="shared" si="1"/>
        <v>-</v>
      </c>
      <c r="G38" s="15" t="str">
        <f t="shared" si="1"/>
        <v>-</v>
      </c>
      <c r="H38" s="15" t="str">
        <f t="shared" si="1"/>
        <v>-</v>
      </c>
    </row>
    <row r="39" spans="2:8" ht="20.100000000000001" customHeight="1" thickBot="1" x14ac:dyDescent="0.25">
      <c r="B39" s="6" t="s">
        <v>7</v>
      </c>
      <c r="C39" s="15" t="str">
        <f t="shared" si="1"/>
        <v>-</v>
      </c>
      <c r="D39" s="15" t="str">
        <f t="shared" si="1"/>
        <v>-</v>
      </c>
      <c r="E39" s="15" t="str">
        <f t="shared" si="1"/>
        <v>-</v>
      </c>
      <c r="F39" s="15" t="str">
        <f t="shared" si="1"/>
        <v>-</v>
      </c>
      <c r="G39" s="15" t="str">
        <f t="shared" si="1"/>
        <v>-</v>
      </c>
      <c r="H39" s="15" t="str">
        <f t="shared" si="1"/>
        <v>-</v>
      </c>
    </row>
    <row r="40" spans="2:8" ht="20.100000000000001" customHeight="1" thickBot="1" x14ac:dyDescent="0.25">
      <c r="B40" s="6" t="s">
        <v>8</v>
      </c>
      <c r="C40" s="15">
        <f t="shared" si="1"/>
        <v>-0.25</v>
      </c>
      <c r="D40" s="15">
        <f t="shared" si="1"/>
        <v>-0.25</v>
      </c>
      <c r="E40" s="15" t="str">
        <f t="shared" si="1"/>
        <v>-</v>
      </c>
      <c r="F40" s="15" t="str">
        <f t="shared" si="1"/>
        <v>-</v>
      </c>
      <c r="G40" s="15" t="str">
        <f t="shared" si="1"/>
        <v>-</v>
      </c>
      <c r="H40" s="15" t="str">
        <f t="shared" si="1"/>
        <v>-</v>
      </c>
    </row>
    <row r="41" spans="2:8" ht="20.100000000000001" customHeight="1" thickBot="1" x14ac:dyDescent="0.25">
      <c r="B41" s="6" t="s">
        <v>9</v>
      </c>
      <c r="C41" s="15">
        <f t="shared" si="1"/>
        <v>1</v>
      </c>
      <c r="D41" s="15" t="str">
        <f t="shared" si="1"/>
        <v>-</v>
      </c>
      <c r="E41" s="15">
        <f t="shared" si="1"/>
        <v>0</v>
      </c>
      <c r="F41" s="15" t="str">
        <f t="shared" si="1"/>
        <v>-</v>
      </c>
      <c r="G41" s="15" t="str">
        <f t="shared" si="1"/>
        <v>-</v>
      </c>
      <c r="H41" s="15" t="str">
        <f t="shared" si="1"/>
        <v>-</v>
      </c>
    </row>
    <row r="42" spans="2:8" ht="20.100000000000001" customHeight="1" thickBot="1" x14ac:dyDescent="0.25">
      <c r="B42" s="6" t="s">
        <v>10</v>
      </c>
      <c r="C42" s="15">
        <f t="shared" si="1"/>
        <v>2.5</v>
      </c>
      <c r="D42" s="15">
        <f t="shared" si="1"/>
        <v>4</v>
      </c>
      <c r="E42" s="15">
        <f t="shared" si="1"/>
        <v>1</v>
      </c>
      <c r="F42" s="15">
        <f t="shared" si="1"/>
        <v>1</v>
      </c>
      <c r="G42" s="15" t="str">
        <f t="shared" si="1"/>
        <v>-</v>
      </c>
      <c r="H42" s="15" t="str">
        <f t="shared" si="1"/>
        <v>-</v>
      </c>
    </row>
    <row r="43" spans="2:8" ht="20.100000000000001" customHeight="1" thickBot="1" x14ac:dyDescent="0.25">
      <c r="B43" s="6" t="s">
        <v>11</v>
      </c>
      <c r="C43" s="15">
        <f t="shared" si="1"/>
        <v>-0.22222222222222221</v>
      </c>
      <c r="D43" s="15">
        <f t="shared" si="1"/>
        <v>-0.125</v>
      </c>
      <c r="E43" s="15" t="str">
        <f t="shared" si="1"/>
        <v>-</v>
      </c>
      <c r="F43" s="15">
        <f t="shared" si="1"/>
        <v>0</v>
      </c>
      <c r="G43" s="15">
        <f t="shared" si="1"/>
        <v>0</v>
      </c>
      <c r="H43" s="15" t="str">
        <f t="shared" si="1"/>
        <v>-</v>
      </c>
    </row>
    <row r="44" spans="2:8" ht="20.100000000000001" customHeight="1" thickBot="1" x14ac:dyDescent="0.25">
      <c r="B44" s="6" t="s">
        <v>12</v>
      </c>
      <c r="C44" s="15" t="str">
        <f t="shared" si="1"/>
        <v>-</v>
      </c>
      <c r="D44" s="15" t="str">
        <f t="shared" si="1"/>
        <v>-</v>
      </c>
      <c r="E44" s="15" t="str">
        <f t="shared" si="1"/>
        <v>-</v>
      </c>
      <c r="F44" s="15" t="str">
        <f t="shared" si="1"/>
        <v>-</v>
      </c>
      <c r="G44" s="15" t="str">
        <f t="shared" si="1"/>
        <v>-</v>
      </c>
      <c r="H44" s="15" t="str">
        <f t="shared" si="1"/>
        <v>-</v>
      </c>
    </row>
    <row r="45" spans="2:8" ht="20.100000000000001" customHeight="1" thickBot="1" x14ac:dyDescent="0.25">
      <c r="B45" s="6" t="s">
        <v>13</v>
      </c>
      <c r="C45" s="15">
        <f t="shared" si="1"/>
        <v>0</v>
      </c>
      <c r="D45" s="15">
        <f t="shared" si="1"/>
        <v>0</v>
      </c>
      <c r="E45" s="15" t="str">
        <f t="shared" si="1"/>
        <v>-</v>
      </c>
      <c r="F45" s="15" t="str">
        <f t="shared" si="1"/>
        <v>-</v>
      </c>
      <c r="G45" s="15" t="str">
        <f t="shared" si="1"/>
        <v>-</v>
      </c>
      <c r="H45" s="15" t="str">
        <f t="shared" si="1"/>
        <v>-</v>
      </c>
    </row>
    <row r="46" spans="2:8" ht="20.100000000000001" customHeight="1" thickBot="1" x14ac:dyDescent="0.25">
      <c r="B46" s="6" t="s">
        <v>14</v>
      </c>
      <c r="C46" s="15">
        <f t="shared" si="1"/>
        <v>-0.66666666666666663</v>
      </c>
      <c r="D46" s="15">
        <f t="shared" si="1"/>
        <v>-0.83333333333333337</v>
      </c>
      <c r="E46" s="15" t="str">
        <f t="shared" si="1"/>
        <v>-</v>
      </c>
      <c r="F46" s="15">
        <f t="shared" si="1"/>
        <v>1</v>
      </c>
      <c r="G46" s="15" t="str">
        <f t="shared" si="1"/>
        <v>-</v>
      </c>
      <c r="H46" s="15" t="str">
        <f t="shared" si="1"/>
        <v>-</v>
      </c>
    </row>
    <row r="47" spans="2:8" ht="20.100000000000001" customHeight="1" thickBot="1" x14ac:dyDescent="0.25">
      <c r="B47" s="6" t="s">
        <v>15</v>
      </c>
      <c r="C47" s="15">
        <f t="shared" si="1"/>
        <v>-0.375</v>
      </c>
      <c r="D47" s="15">
        <f t="shared" si="1"/>
        <v>-0.2857142857142857</v>
      </c>
      <c r="E47" s="15" t="str">
        <f t="shared" si="1"/>
        <v>-</v>
      </c>
      <c r="F47" s="15" t="str">
        <f t="shared" si="1"/>
        <v>-</v>
      </c>
      <c r="G47" s="15" t="str">
        <f t="shared" si="1"/>
        <v>-</v>
      </c>
      <c r="H47" s="15" t="str">
        <f t="shared" si="1"/>
        <v>-</v>
      </c>
    </row>
    <row r="48" spans="2:8" ht="20.100000000000001" customHeight="1" thickBot="1" x14ac:dyDescent="0.25">
      <c r="B48" s="6" t="s">
        <v>16</v>
      </c>
      <c r="C48" s="15" t="str">
        <f t="shared" si="1"/>
        <v>-</v>
      </c>
      <c r="D48" s="15" t="str">
        <f t="shared" si="1"/>
        <v>-</v>
      </c>
      <c r="E48" s="15" t="str">
        <f t="shared" si="1"/>
        <v>-</v>
      </c>
      <c r="F48" s="15" t="str">
        <f t="shared" si="1"/>
        <v>-</v>
      </c>
      <c r="G48" s="15" t="str">
        <f t="shared" si="1"/>
        <v>-</v>
      </c>
      <c r="H48" s="15" t="str">
        <f t="shared" si="1"/>
        <v>-</v>
      </c>
    </row>
    <row r="49" spans="2:8" ht="20.100000000000001" customHeight="1" thickBot="1" x14ac:dyDescent="0.25">
      <c r="B49" s="7" t="s">
        <v>17</v>
      </c>
      <c r="C49" s="15">
        <f t="shared" si="1"/>
        <v>0.25</v>
      </c>
      <c r="D49" s="15">
        <f t="shared" si="1"/>
        <v>0.66666666666666663</v>
      </c>
      <c r="E49" s="15" t="str">
        <f t="shared" si="1"/>
        <v>-</v>
      </c>
      <c r="F49" s="15" t="str">
        <f t="shared" si="1"/>
        <v>-</v>
      </c>
      <c r="G49" s="15" t="str">
        <f t="shared" si="1"/>
        <v>-</v>
      </c>
      <c r="H49" s="15" t="str">
        <f t="shared" si="1"/>
        <v>-</v>
      </c>
    </row>
    <row r="50" spans="2:8" ht="20.100000000000001" customHeight="1" thickBot="1" x14ac:dyDescent="0.25">
      <c r="B50" s="8" t="s">
        <v>18</v>
      </c>
      <c r="C50" s="15" t="str">
        <f t="shared" ref="C50:H51" si="2">IF(C27=0,"-",IF(I27=0,"-",(I27-C27)/C27))</f>
        <v>-</v>
      </c>
      <c r="D50" s="15" t="str">
        <f t="shared" si="2"/>
        <v>-</v>
      </c>
      <c r="E50" s="15" t="str">
        <f t="shared" si="2"/>
        <v>-</v>
      </c>
      <c r="F50" s="15" t="str">
        <f t="shared" si="2"/>
        <v>-</v>
      </c>
      <c r="G50" s="15" t="str">
        <f t="shared" si="2"/>
        <v>-</v>
      </c>
      <c r="H50" s="15" t="str">
        <f t="shared" si="2"/>
        <v>-</v>
      </c>
    </row>
    <row r="51" spans="2:8" ht="20.100000000000001" customHeight="1" thickBot="1" x14ac:dyDescent="0.25">
      <c r="B51" s="9" t="s">
        <v>19</v>
      </c>
      <c r="C51" s="16">
        <f t="shared" si="2"/>
        <v>-4.2253521126760563E-2</v>
      </c>
      <c r="D51" s="16">
        <f t="shared" si="2"/>
        <v>0</v>
      </c>
      <c r="E51" s="16">
        <f t="shared" si="2"/>
        <v>-0.33333333333333331</v>
      </c>
      <c r="F51" s="16">
        <f t="shared" si="2"/>
        <v>2</v>
      </c>
      <c r="G51" s="16">
        <f t="shared" si="2"/>
        <v>4</v>
      </c>
      <c r="H51" s="16">
        <f t="shared" si="2"/>
        <v>0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2022-10-13T07:31:34Z</dcterms:modified>
</cp:coreProperties>
</file>